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80" windowWidth="18060" windowHeight="6990" tabRatio="869"/>
  </bookViews>
  <sheets>
    <sheet name="งบจ่ายจริง" sheetId="20" r:id="rId1"/>
    <sheet name="งบรับจริง" sheetId="19" r:id="rId2"/>
    <sheet name="1" sheetId="14" r:id="rId3"/>
    <sheet name="2" sheetId="13" r:id="rId4"/>
    <sheet name="3-4" sheetId="12" r:id="rId5"/>
    <sheet name="5" sheetId="11" r:id="rId6"/>
    <sheet name="6" sheetId="10" r:id="rId7"/>
    <sheet name="7.1" sheetId="16" r:id="rId8"/>
    <sheet name="7" sheetId="9" r:id="rId9"/>
    <sheet name="8-15" sheetId="7" r:id="rId10"/>
    <sheet name="16-17" sheetId="6" r:id="rId11"/>
    <sheet name="18-20" sheetId="5" r:id="rId12"/>
    <sheet name="21-23" sheetId="4" r:id="rId13"/>
    <sheet name="24-78" sheetId="3" r:id="rId14"/>
    <sheet name="79-115" sheetId="2" r:id="rId15"/>
    <sheet name="116-122" sheetId="1" r:id="rId16"/>
    <sheet name="มาตรา 35" sheetId="18" r:id="rId17"/>
    <sheet name="เทียบ" sheetId="17" r:id="rId18"/>
    <sheet name="Sheet1" sheetId="21" r:id="rId19"/>
  </sheets>
  <definedNames>
    <definedName name="_xlnm.Print_Titles" localSheetId="15">'116-122'!#REF!</definedName>
    <definedName name="_xlnm.Print_Titles" localSheetId="11">'18-20'!#REF!</definedName>
    <definedName name="_xlnm.Print_Titles" localSheetId="12">'21-23'!#REF!</definedName>
    <definedName name="_xlnm.Print_Titles" localSheetId="13">'24-78'!#REF!</definedName>
    <definedName name="_xlnm.Print_Titles" localSheetId="14">'79-115'!$2419:$2419</definedName>
    <definedName name="_xlnm.Print_Titles" localSheetId="17">เทียบ!$1:$1</definedName>
  </definedNames>
  <calcPr calcId="145621"/>
</workbook>
</file>

<file path=xl/calcChain.xml><?xml version="1.0" encoding="utf-8"?>
<calcChain xmlns="http://schemas.openxmlformats.org/spreadsheetml/2006/main">
  <c r="E15" i="19" l="1"/>
  <c r="E22" i="19" s="1"/>
  <c r="F15" i="19"/>
  <c r="F18" i="19"/>
  <c r="F21" i="19"/>
  <c r="E57" i="20"/>
  <c r="E58" i="20" s="1"/>
  <c r="H26" i="18"/>
  <c r="E65" i="18"/>
  <c r="F65" i="18"/>
  <c r="G65" i="18"/>
  <c r="H65" i="18"/>
  <c r="I65" i="18"/>
  <c r="J65" i="18"/>
  <c r="K65" i="18"/>
  <c r="K26" i="18"/>
  <c r="K19" i="18"/>
  <c r="J26" i="18"/>
  <c r="I26" i="18"/>
  <c r="I19" i="18"/>
  <c r="G26" i="18"/>
  <c r="G13" i="18"/>
  <c r="F12" i="18"/>
  <c r="F10" i="18"/>
  <c r="F26" i="18"/>
  <c r="D10" i="18"/>
  <c r="E37" i="18"/>
  <c r="D37" i="18" s="1"/>
  <c r="E46" i="18"/>
  <c r="D5" i="18"/>
  <c r="D64" i="18"/>
  <c r="D63" i="18"/>
  <c r="D62" i="18"/>
  <c r="D61" i="18"/>
  <c r="D60" i="18"/>
  <c r="D59" i="18"/>
  <c r="D54" i="18"/>
  <c r="D53" i="18"/>
  <c r="D52" i="18"/>
  <c r="D51" i="18"/>
  <c r="D48" i="18"/>
  <c r="D47" i="18"/>
  <c r="D45" i="18"/>
  <c r="D44" i="18"/>
  <c r="D43" i="18"/>
  <c r="D42" i="18"/>
  <c r="D41" i="18"/>
  <c r="D40" i="18"/>
  <c r="D39" i="18"/>
  <c r="D38" i="18"/>
  <c r="D36" i="18"/>
  <c r="D35" i="18"/>
  <c r="D34" i="18"/>
  <c r="D33" i="18"/>
  <c r="D32" i="18"/>
  <c r="I55" i="18"/>
  <c r="D30" i="18"/>
  <c r="D29" i="18"/>
  <c r="K55" i="18"/>
  <c r="J55" i="18"/>
  <c r="H55" i="18"/>
  <c r="F55" i="18"/>
  <c r="D28" i="18"/>
  <c r="D27" i="18"/>
  <c r="I20" i="18"/>
  <c r="H20" i="18"/>
  <c r="E20" i="18"/>
  <c r="J20" i="18"/>
  <c r="F20" i="18"/>
  <c r="K20" i="18"/>
  <c r="D31" i="18"/>
  <c r="D18" i="18"/>
  <c r="D17" i="18"/>
  <c r="D16" i="18"/>
  <c r="D15" i="18"/>
  <c r="D14" i="18"/>
  <c r="E13" i="18"/>
  <c r="D12" i="18"/>
  <c r="D11" i="18"/>
  <c r="D9" i="18"/>
  <c r="D8" i="18"/>
  <c r="D7" i="18"/>
  <c r="D6" i="18"/>
  <c r="K13" i="18"/>
  <c r="J13" i="18"/>
  <c r="I13" i="18"/>
  <c r="H13" i="18"/>
  <c r="J67" i="18" l="1"/>
  <c r="J66" i="18" s="1"/>
  <c r="F22" i="19"/>
  <c r="K67" i="18"/>
  <c r="K66" i="18" s="1"/>
  <c r="I67" i="18"/>
  <c r="I66" i="18" s="1"/>
  <c r="H67" i="18"/>
  <c r="H66" i="18" s="1"/>
  <c r="D26" i="18"/>
  <c r="F13" i="18"/>
  <c r="F67" i="18" s="1"/>
  <c r="F66" i="18" s="1"/>
  <c r="G55" i="18"/>
  <c r="D13" i="18"/>
  <c r="D19" i="18"/>
  <c r="D20" i="18" s="1"/>
  <c r="G20" i="18"/>
  <c r="D46" i="18"/>
  <c r="D58" i="18"/>
  <c r="D65" i="18" s="1"/>
  <c r="G67" i="18" l="1"/>
  <c r="G66" i="18" s="1"/>
  <c r="V110" i="17"/>
  <c r="V369" i="17"/>
  <c r="V250" i="17"/>
  <c r="V239" i="17"/>
  <c r="V236" i="17"/>
  <c r="W37" i="17"/>
  <c r="V371" i="17"/>
  <c r="E50" i="18" s="1"/>
  <c r="V370" i="17"/>
  <c r="W368" i="17"/>
  <c r="W367" i="17"/>
  <c r="W366" i="17"/>
  <c r="V365" i="17"/>
  <c r="V360" i="17"/>
  <c r="V358" i="17"/>
  <c r="V356" i="17"/>
  <c r="V355" i="17"/>
  <c r="W350" i="17"/>
  <c r="W349" i="17"/>
  <c r="V344" i="17"/>
  <c r="W342" i="17"/>
  <c r="X338" i="17"/>
  <c r="W336" i="17"/>
  <c r="W335" i="17"/>
  <c r="W334" i="17"/>
  <c r="W332" i="17"/>
  <c r="W331" i="17"/>
  <c r="W330" i="17"/>
  <c r="W329" i="17"/>
  <c r="W325" i="17"/>
  <c r="X322" i="17" s="1"/>
  <c r="V320" i="17"/>
  <c r="V317" i="17"/>
  <c r="V316" i="17"/>
  <c r="W315" i="17"/>
  <c r="W314" i="17"/>
  <c r="W313" i="17"/>
  <c r="W312" i="17"/>
  <c r="V311" i="17"/>
  <c r="V310" i="17"/>
  <c r="V309" i="17"/>
  <c r="V308" i="17"/>
  <c r="W307" i="17"/>
  <c r="X303" i="17" s="1"/>
  <c r="W302" i="17"/>
  <c r="W298" i="17"/>
  <c r="W297" i="17"/>
  <c r="W296" i="17"/>
  <c r="W295" i="17"/>
  <c r="W294" i="17"/>
  <c r="W293" i="17"/>
  <c r="W292" i="17"/>
  <c r="W286" i="17"/>
  <c r="W285" i="17"/>
  <c r="W284" i="17"/>
  <c r="W283" i="17"/>
  <c r="W282" i="17"/>
  <c r="W281" i="17"/>
  <c r="W280" i="17"/>
  <c r="W279" i="17"/>
  <c r="W278" i="17"/>
  <c r="W277" i="17"/>
  <c r="W276" i="17"/>
  <c r="W275" i="17"/>
  <c r="W274" i="17"/>
  <c r="W273" i="17"/>
  <c r="W272" i="17"/>
  <c r="W271" i="17"/>
  <c r="W270" i="17"/>
  <c r="W269" i="17"/>
  <c r="W268" i="17"/>
  <c r="W267" i="17"/>
  <c r="W266" i="17"/>
  <c r="W265" i="17"/>
  <c r="W264" i="17"/>
  <c r="W263" i="17"/>
  <c r="W262" i="17"/>
  <c r="W261" i="17"/>
  <c r="W260" i="17"/>
  <c r="W259" i="17"/>
  <c r="W258" i="17"/>
  <c r="V252" i="17"/>
  <c r="V247" i="17"/>
  <c r="V246" i="17"/>
  <c r="V242" i="17"/>
  <c r="V241" i="17"/>
  <c r="V240" i="17"/>
  <c r="V238" i="17"/>
  <c r="V235" i="17"/>
  <c r="V234" i="17"/>
  <c r="V233" i="17"/>
  <c r="V231" i="17"/>
  <c r="V229" i="17"/>
  <c r="V228" i="17"/>
  <c r="V227" i="17"/>
  <c r="V224" i="17"/>
  <c r="V223" i="17"/>
  <c r="V222" i="17"/>
  <c r="V221" i="17"/>
  <c r="V220" i="17"/>
  <c r="X216" i="17" s="1"/>
  <c r="W215" i="17"/>
  <c r="W214" i="17"/>
  <c r="W213" i="17"/>
  <c r="V211" i="17"/>
  <c r="V208" i="17"/>
  <c r="V207" i="17"/>
  <c r="V206" i="17"/>
  <c r="V205" i="17"/>
  <c r="W200" i="17"/>
  <c r="V197" i="17"/>
  <c r="W196" i="17"/>
  <c r="V195" i="17"/>
  <c r="V194" i="17"/>
  <c r="V193" i="17"/>
  <c r="V192" i="17"/>
  <c r="V191" i="17"/>
  <c r="V190" i="17"/>
  <c r="V189" i="17"/>
  <c r="V188" i="17"/>
  <c r="V187" i="17"/>
  <c r="W186" i="17"/>
  <c r="V185" i="17"/>
  <c r="V184" i="17"/>
  <c r="W178" i="17"/>
  <c r="W177" i="17"/>
  <c r="W176" i="17"/>
  <c r="W175" i="17"/>
  <c r="W170" i="17"/>
  <c r="W167" i="17"/>
  <c r="W164" i="17"/>
  <c r="W162" i="17"/>
  <c r="W161" i="17"/>
  <c r="V157" i="17"/>
  <c r="V155" i="17"/>
  <c r="W154" i="17"/>
  <c r="V152" i="17"/>
  <c r="V151" i="17"/>
  <c r="V150" i="17"/>
  <c r="W149" i="17"/>
  <c r="V148" i="17"/>
  <c r="V146" i="17"/>
  <c r="W143" i="17"/>
  <c r="W142" i="17"/>
  <c r="W141" i="17"/>
  <c r="W140" i="17"/>
  <c r="V136" i="17"/>
  <c r="V132" i="17"/>
  <c r="V131" i="17"/>
  <c r="V129" i="17"/>
  <c r="V128" i="17"/>
  <c r="V127" i="17"/>
  <c r="V124" i="17"/>
  <c r="V123" i="17"/>
  <c r="W111" i="17"/>
  <c r="W108" i="17"/>
  <c r="W106" i="17"/>
  <c r="V102" i="17"/>
  <c r="V101" i="17"/>
  <c r="V100" i="17"/>
  <c r="V99" i="17"/>
  <c r="V98" i="17"/>
  <c r="W97" i="17"/>
  <c r="V96" i="17"/>
  <c r="V95" i="17"/>
  <c r="V94" i="17"/>
  <c r="V92" i="17"/>
  <c r="V89" i="17"/>
  <c r="V88" i="17"/>
  <c r="X84" i="17" s="1"/>
  <c r="V83" i="17"/>
  <c r="V82" i="17"/>
  <c r="V81" i="17"/>
  <c r="V79" i="17"/>
  <c r="W78" i="17"/>
  <c r="V77" i="17"/>
  <c r="V76" i="17"/>
  <c r="V74" i="17"/>
  <c r="V72" i="17"/>
  <c r="V71" i="17"/>
  <c r="V68" i="17"/>
  <c r="V67" i="17"/>
  <c r="V66" i="17"/>
  <c r="V65" i="17"/>
  <c r="X61" i="17" s="1"/>
  <c r="V64" i="17"/>
  <c r="W60" i="17"/>
  <c r="W57" i="17"/>
  <c r="V53" i="17"/>
  <c r="V52" i="17"/>
  <c r="V51" i="17"/>
  <c r="V50" i="17"/>
  <c r="V48" i="17"/>
  <c r="V47" i="17"/>
  <c r="V46" i="17"/>
  <c r="V45" i="17"/>
  <c r="V44" i="17"/>
  <c r="V43" i="17"/>
  <c r="V42" i="17"/>
  <c r="W40" i="17"/>
  <c r="V39" i="17"/>
  <c r="W38" i="17"/>
  <c r="V32" i="17"/>
  <c r="V29" i="17"/>
  <c r="V28" i="17"/>
  <c r="V27" i="17"/>
  <c r="V24" i="17"/>
  <c r="V23" i="17"/>
  <c r="V22" i="17"/>
  <c r="V21" i="17"/>
  <c r="V20" i="17"/>
  <c r="V18" i="17"/>
  <c r="V17" i="17"/>
  <c r="V16" i="17"/>
  <c r="V15" i="17"/>
  <c r="V14" i="17"/>
  <c r="X6" i="17"/>
  <c r="E55" i="18" l="1"/>
  <c r="E67" i="18" s="1"/>
  <c r="E66" i="18" s="1"/>
  <c r="D50" i="18"/>
  <c r="D55" i="18" s="1"/>
  <c r="D67" i="18" s="1"/>
  <c r="X171" i="17"/>
  <c r="D66" i="18"/>
  <c r="D69" i="18"/>
  <c r="X112" i="17"/>
  <c r="X137" i="17"/>
  <c r="X201" i="17"/>
  <c r="V7" i="17"/>
  <c r="V8" i="17" s="1"/>
  <c r="X254" i="17"/>
  <c r="X362" i="17"/>
  <c r="X179" i="17"/>
  <c r="X243" i="17"/>
  <c r="X288" i="17"/>
  <c r="X345" i="17"/>
  <c r="X352" i="17"/>
  <c r="X11" i="17"/>
  <c r="W7" i="17"/>
  <c r="W8" i="17" s="1"/>
  <c r="X7" i="17" l="1"/>
  <c r="Y8" i="17" s="1"/>
  <c r="Y7" i="17"/>
  <c r="F168" i="10"/>
  <c r="N2747" i="2"/>
  <c r="N2742" i="2"/>
  <c r="N2737" i="2"/>
  <c r="N2816" i="2"/>
  <c r="N2733" i="2" l="1"/>
  <c r="N2731" i="2" s="1"/>
</calcChain>
</file>

<file path=xl/sharedStrings.xml><?xml version="1.0" encoding="utf-8"?>
<sst xmlns="http://schemas.openxmlformats.org/spreadsheetml/2006/main" count="18547" uniqueCount="2123">
  <si>
    <t>เทศบัญญัติงบประมาณรายจ่าย</t>
  </si>
  <si>
    <t>แผนงานงบกลาง</t>
  </si>
  <si>
    <t>แผนงานการพาณิชย์</t>
  </si>
  <si>
    <t>แผนงานการเกษตร</t>
  </si>
  <si>
    <t>แผนงานอุตสาหกรรมและการโยธา</t>
  </si>
  <si>
    <t>แผนงานการศาสนาวัฒนธรรมและนันทนาการ</t>
  </si>
  <si>
    <t>แผนงานสร้างความเข้มแข็งของชุมชน</t>
  </si>
  <si>
    <t>แผนงานเคหะและชุมชน</t>
  </si>
  <si>
    <t>แผนงานสังคมสงเคราะห์</t>
  </si>
  <si>
    <t>แผนงานสาธารณสุข</t>
  </si>
  <si>
    <t>แผนงานการศึกษา</t>
  </si>
  <si>
    <t>แผนงานการรักษาความสงบภายใน</t>
  </si>
  <si>
    <t>แผนงานบริหารงานทั่วไป</t>
  </si>
  <si>
    <t>รวม</t>
  </si>
  <si>
    <t>แผนงาน</t>
  </si>
  <si>
    <t>งบ/หมวด/ประเภทรายจ่าย</t>
  </si>
  <si>
    <t>งบกลาง</t>
  </si>
  <si>
    <t>รายจ่ายตามข้อผูกพัน</t>
  </si>
  <si>
    <t/>
  </si>
  <si>
    <t>เบี้ยยังชีพผู้ป่วยเอดส์</t>
  </si>
  <si>
    <t>เงินสมทบกองทุนประกันสังคม</t>
  </si>
  <si>
    <t>เบี้ยยังชีพผู้สูงอายุ</t>
  </si>
  <si>
    <t>เงินสมทบกองทุนบำเหน็จบำนาญข้าราชการส่วนท้องถิ่น (กบท.)</t>
  </si>
  <si>
    <t>สำรองจ่าย</t>
  </si>
  <si>
    <t>เบี้ยยังชีพคนพิการ</t>
  </si>
  <si>
    <t>งบบุคลากร</t>
  </si>
  <si>
    <t>เงินเดือน (ฝ่ายการเมือง)</t>
  </si>
  <si>
    <t>เงินค่าตอบแทนประจำตำแหน่งนายก/รองนายก</t>
  </si>
  <si>
    <t>เงินค่าตอบแทนสมาชิกสภาองค์กรปกครองส่วนท้องถิ่น</t>
  </si>
  <si>
    <t>เงินค่าตอบแทนเลขานุการ/ที่ปรึกษานายกเทศมนตรี นายกองค์การบริหารส่วนตำบล</t>
  </si>
  <si>
    <t>เงินเดือนนายก/รองนายก</t>
  </si>
  <si>
    <t>เงินค่าตอบแทนพิเศษนายก/รองนายก</t>
  </si>
  <si>
    <t>เงินเดือน (ฝ่ายประจำ)</t>
  </si>
  <si>
    <t>ค่าตอบแทนพนักงานจ้าง</t>
  </si>
  <si>
    <t>เงินเพิ่มต่าง ๆ ของพนักงาน</t>
  </si>
  <si>
    <t>เงินเพิ่มต่าง ๆของพนักงานจ้าง</t>
  </si>
  <si>
    <t>เงินเดือนพนักงาน</t>
  </si>
  <si>
    <t>เงินประจำตำแหน่ง</t>
  </si>
  <si>
    <t>งบดำเนินงาน</t>
  </si>
  <si>
    <t>ค่าตอบแทน</t>
  </si>
  <si>
    <t>เงินช่วยเหลือการศึกษาบุตร</t>
  </si>
  <si>
    <t>ค่าตอบแทนผู้ปฏิบัติราชการอันเป็นประโยชน์แก่องค์กรปกครองส่วนท้องถิ่น</t>
  </si>
  <si>
    <t>ค่าเช่าบ้าน</t>
  </si>
  <si>
    <t>ค่าใช้สอย</t>
  </si>
  <si>
    <t>รายจ่ายเพื่อให้ได้มาซึ่งบริการ</t>
  </si>
  <si>
    <t>รายจ่ายเกี่ยวกับการรับรองและพิธีการ</t>
  </si>
  <si>
    <t>รายจ่ายเกี่ยวเนื่องกับการปฏิบัติราชการที่ไม่เข้าลักษณะรายจ่ายหมวดอื่นๆ</t>
  </si>
  <si>
    <t>กิจกรรมแข่งขันกีฬาร่วมกับหน่วยงานอื่น</t>
  </si>
  <si>
    <t>ค่าจัดวางและปรับปรุงผังชุมชน</t>
  </si>
  <si>
    <t>ค่าเดินทางไปราชการทั้งในและนอกราชอาณาจักร</t>
  </si>
  <si>
    <t>ค่าธรรมเนียมและค่าลงทะเบียน</t>
  </si>
  <si>
    <t>โครงการกิจกรรมสร้างสรรค์วันว่างสร้างสุข</t>
  </si>
  <si>
    <t>โครงการกีฬาสานสัมพันธ์เด็กปฐมวัย</t>
  </si>
  <si>
    <t>โครงการขับขี่ปลอดภัย อุ่นใจทุกการเดินทาง</t>
  </si>
  <si>
    <t>โครงการข่าวสารน่ารู้ อ่านดูแล้วเข้าใจ</t>
  </si>
  <si>
    <t>โครงการแข่งขันกีใาต้านยาเสพติด</t>
  </si>
  <si>
    <t>โครงการแข่งขันกีฬาตาดีกาสัมพันธ์</t>
  </si>
  <si>
    <t>โครงการแข่งขันกีฬาวันท้องถิ่นไทย</t>
  </si>
  <si>
    <t>โครงการครอบครัวสัมพันธ์</t>
  </si>
  <si>
    <t>โครงการครอบครัวสุขสันต์ ตั้งครรภ์คุณภาพ</t>
  </si>
  <si>
    <t>โครงการค่ายเยาวชน สืบสานงานพระราชดำริ</t>
  </si>
  <si>
    <t>โครงการคาราวานเสริมสร้างเด็ก</t>
  </si>
  <si>
    <t>โครงการจัดทำแผนที่ภาษีและทะเบียนทรัพย์สิน</t>
  </si>
  <si>
    <t>โครงการช่วยเหลือฟื้นฟูผู้ประสบภัย</t>
  </si>
  <si>
    <t>โครงการซ้อมแผนป้องกันและบรรเทาสาธารณภัย</t>
  </si>
  <si>
    <t>โครงการต้นกล้าความดีวิถีพอเพียง</t>
  </si>
  <si>
    <t>โครงการท้องถิ่นน่าอยู่อย่างยั่งยืน</t>
  </si>
  <si>
    <t>โครงการเทศบาลตำบลห่วงใยใส่ใจผู้อ้อยโอกาสและผู้ยากไร้</t>
  </si>
  <si>
    <t>โครงการนันทนาการสำหรับผู้สูงอายุ</t>
  </si>
  <si>
    <t>โครงการประเพณีชักพระ</t>
  </si>
  <si>
    <t>โครงการปลูกป่า ห่มดิน</t>
  </si>
  <si>
    <t>โครงการปลูกหญ้าแฝกตามแนวพระราชดำริ</t>
  </si>
  <si>
    <t>โครงการป้องกันโรคพิษสุนัขบ้าเลี้ยงแมวหมาถูกวิธี</t>
  </si>
  <si>
    <t>โครงการปั่นกันมั๊ย ไปกันป่าว</t>
  </si>
  <si>
    <t>โครงการผู้ปกครองยุคใหม่ ใส่ใจลูกหลาน</t>
  </si>
  <si>
    <t>โครงการพลังงานรักสิ่งแวดล้อม</t>
  </si>
  <si>
    <t>โครงการพัฒนาศัยภาพบุคลากรท้องถิ่น</t>
  </si>
  <si>
    <t>โครงการพัมนาศฯักยภาพผู้นำและสตรีในชุมชน</t>
  </si>
  <si>
    <t>โครงการเพิ่มศักยภาพกับการพัฒนาท้องถิ่น</t>
  </si>
  <si>
    <t>โครงการเพื่อนใจวัยรุ่น</t>
  </si>
  <si>
    <t>โครงการโภชนาการสมวัย เด็กไทยกินเป็น</t>
  </si>
  <si>
    <t>โครงการมาตะ ยุโป</t>
  </si>
  <si>
    <t>โครงการแม่ลูกผูกพัน</t>
  </si>
  <si>
    <t>โครงการเยาวชนคนกล้า</t>
  </si>
  <si>
    <t>โครงการเยาวชนรักษ์วัฒนธรรม</t>
  </si>
  <si>
    <t>โครงการเยาวชนรักษ์สิ่งแวดล้อม</t>
  </si>
  <si>
    <t>โครงการเยาวชนรุ่นใหม่ ร่วมใจต้านภัยยาเสพติด</t>
  </si>
  <si>
    <t>โครงการรวมใจภักดิ์ รักราชวงศ์</t>
  </si>
  <si>
    <t>โครงการรักจริง รอไหวใส่ใจป้องกัน</t>
  </si>
  <si>
    <t>โครงการรับมือได้ เมื่อภัยมา</t>
  </si>
  <si>
    <t>โครงการรู้ก่อน รู้ทัน ป้องกันโรค</t>
  </si>
  <si>
    <t>โครงการลดรายจ่าย - เพิ่มรายได้</t>
  </si>
  <si>
    <t>โครงการวันเข้าพรรษา</t>
  </si>
  <si>
    <t>โครงการวันเด็กแห่งชาติ</t>
  </si>
  <si>
    <t>โครงการวันฮารีรายอ</t>
  </si>
  <si>
    <t>โครงการส่งเสริมการมีส่วนร่วมของประชาชนในการจัดทำแผนพัฒนาท้องถิ่นและแผนชุมชน</t>
  </si>
  <si>
    <t>โครงการส่งเสริมคุณธรรมจริยธรรมลดอยากคนท้องถิ่น</t>
  </si>
  <si>
    <t>โครงการส่งเสริมทางวิชาการ</t>
  </si>
  <si>
    <t>โครงการส่งเสริมเมาลิดสัมพันธ์</t>
  </si>
  <si>
    <t>โครงการส่งเสริมอาชีพผู้พิการ</t>
  </si>
  <si>
    <t>โครงการส่งเสริมอาชีพสตรี</t>
  </si>
  <si>
    <t>โครงการสตรีกับวิถีเศรษฐกิจพอเพียง</t>
  </si>
  <si>
    <t>โครงการสตรีไทย หัวใจแกร่ง</t>
  </si>
  <si>
    <t>โครงการสตรียุโปห่วงใยสุขภาพ</t>
  </si>
  <si>
    <t>โครงการสนับสนุนการดำเนินการศูนย์ยุติธรรมชุมชน</t>
  </si>
  <si>
    <t>โครงการสนับสนุนการเลือกตั้งตามหลักประชาธิปไตย</t>
  </si>
  <si>
    <t>โครงการสนับสนุนกิจกรรมศูนย์บริการและถ่ายทอดเทคโนโลยีทางการเกษตร</t>
  </si>
  <si>
    <t>โครงการสนับสนุนค่าใช้จ่ายการบริหารสถานศึกษา</t>
  </si>
  <si>
    <t>โครงการสภาเด็กและเยาวชนอาสาทำดีเพื่อพัฒนาสังคม</t>
  </si>
  <si>
    <t>โครงการสมานฉันท์วันอาซูรอ</t>
  </si>
  <si>
    <t>โครงการสร้างคุณค่าภูมิปัญญาผู้สูงอายุ</t>
  </si>
  <si>
    <t>โครงการสร้างงานสร้างรายได้</t>
  </si>
  <si>
    <t>โครงการสร้างเสริมสุขภาพผู้พิการ จิตใจสดใส ร่างกายแข็งแรง</t>
  </si>
  <si>
    <t>โครงการสั่งเก็บลูกน้ำยุงลาย</t>
  </si>
  <si>
    <t>โครงการสานรัก สานใจ สายใยรอมฎอน</t>
  </si>
  <si>
    <t>โครงการสืบสานวัฒนธรรมอาหารสู่อาเซียน</t>
  </si>
  <si>
    <t>โครงการสื่อการสอนแทนใจเพื่อลูกน้อย</t>
  </si>
  <si>
    <t>โครงการสูงวัย ใจเกินร้อย</t>
  </si>
  <si>
    <t>โครงการหนอนน้อยรักการอ่าน</t>
  </si>
  <si>
    <t>โครงการหนูน้อยนักออม</t>
  </si>
  <si>
    <t>โครงการห่วงใยผู้สูงอายุ</t>
  </si>
  <si>
    <t>โครงการแหล่งเรียนรู้ชุมชน</t>
  </si>
  <si>
    <t>โครงการอนุรักษ์ประเพณีสรงน้ำรูปเหมือนเจ้าอาวาส</t>
  </si>
  <si>
    <t>โครงการอบรมผู้นำชุมชนและสตรีตำบล</t>
  </si>
  <si>
    <t>โครงการอบรมศิลปะงานประดิษฐ์สู่อาเซียน</t>
  </si>
  <si>
    <t>โครงการอัคคีภัย ใส่ใจป้องกัน</t>
  </si>
  <si>
    <t>โครงการอารยสถาปัตย์เพื่อผู้สูงอายุและผู้พิการ</t>
  </si>
  <si>
    <t>โครงการอาหารกลางวันเพื่อเด็กตาดีกา</t>
  </si>
  <si>
    <t>โครงการอุบัติเหตุ ป้องกันได้</t>
  </si>
  <si>
    <t>โครงกาารประเพณีลอยกระทง</t>
  </si>
  <si>
    <t>จัดงานรัฐพิธีและวันสำคัญต่างๆ</t>
  </si>
  <si>
    <t>จัดซื้ออุปกรณ์กีฬา</t>
  </si>
  <si>
    <t>วันสาร์ทเดือนสิบ</t>
  </si>
  <si>
    <t>ค่าบำรุงรักษาและซ่อมแซม</t>
  </si>
  <si>
    <t>ค่าวัสดุ</t>
  </si>
  <si>
    <t>วัสดุยานพาหนะและขนส่ง</t>
  </si>
  <si>
    <t>วัสดุคอมพิวเตอร์</t>
  </si>
  <si>
    <t>วัสดุไฟฟ้าและวิทยุ</t>
  </si>
  <si>
    <t>วัสดุเชื้อเพลิงและหล่อลื่น</t>
  </si>
  <si>
    <t>วัสดุงานบ้านงานครัว</t>
  </si>
  <si>
    <t>ค่าอาหารเสริม (นม)</t>
  </si>
  <si>
    <t>วัสดุการเกษตร</t>
  </si>
  <si>
    <t>วัสดุก่อสร้าง</t>
  </si>
  <si>
    <t>วัสดุโฆษณาและเผยแพร่</t>
  </si>
  <si>
    <t>วัสดุสำนักงาน</t>
  </si>
  <si>
    <t>ค่าสาธารณูปโภค</t>
  </si>
  <si>
    <t>ค่าบริการสื่อสารและโทรคมนาคม</t>
  </si>
  <si>
    <t>ค่าไฟฟ้า</t>
  </si>
  <si>
    <t>ค่าบริการไปรษณีย์</t>
  </si>
  <si>
    <t>ค่าบริการโทรศัพท์</t>
  </si>
  <si>
    <t>งบลงทุน</t>
  </si>
  <si>
    <t>ค่าครุภัณฑ์</t>
  </si>
  <si>
    <t>ครุภัณฑ์สำนักงาน</t>
  </si>
  <si>
    <t>ชั้นวางอเนกประสงค์</t>
  </si>
  <si>
    <t>ชั้นวางเอนกประสงค์</t>
  </si>
  <si>
    <t>ตู้เหล็ก 2 บาน</t>
  </si>
  <si>
    <t>ครุภัณฑ์คอมพิวเตอร์</t>
  </si>
  <si>
    <t>คอมพิวเตอร์สำหรับสำนักงาน</t>
  </si>
  <si>
    <t>ค่าบำรุงรักษาและปรับปรุงครุภัณฑ์</t>
  </si>
  <si>
    <t>ครุภัณฑ์อื่น</t>
  </si>
  <si>
    <t>กระจกโค้ง</t>
  </si>
  <si>
    <t>ครุภัณฑ์ยานพาหนะและขนส่ง</t>
  </si>
  <si>
    <t>เรืออลูมิเนียมท้องแบน</t>
  </si>
  <si>
    <t>ครุภัณฑ์เครื่องดับเพลิง</t>
  </si>
  <si>
    <t>ถังดับเพลิง</t>
  </si>
  <si>
    <t>ค่าที่ดินและสิ่งก่อสร้าง</t>
  </si>
  <si>
    <t>ค่าก่อสร้างสิ่งสาธารณูปการ</t>
  </si>
  <si>
    <t>โครงการก่อสร้างคูระบายน้ำคอนกรีตเสริมเหล็กลานอเนกประสงค์และอาคารผู้สูงอายุ หมู่ที่ 1 บ้านยุโป</t>
  </si>
  <si>
    <t>โครงการก่อสร้างถนนคอนกรีตเสริมเหล็กสาย กุโบร์บราแง</t>
  </si>
  <si>
    <t>โครงการก่อสร้างถนนคอนกรีตเสริมเหล็กสาย ซอยร่วมใจ หมู่ที่ 1 บ้านยุโป</t>
  </si>
  <si>
    <t>โครงการก่อสร้างถนนคอนกรีตเสริมเหล็กสายลำดาเข้าสวน หมู่ที่ 3 บ้านบาโด</t>
  </si>
  <si>
    <t>บุกเบิกถนนสายลุ่มลำใย หมู่ที่ 1</t>
  </si>
  <si>
    <t>ค่าบำรุงรักษาและปรับปรุงที่ดินและสิ่งก่อสร้าง</t>
  </si>
  <si>
    <t>โครงการซ่อมแซมถนนคอนกรีตเสริมเหล็กสายตะวัน หมู่ที่ 6</t>
  </si>
  <si>
    <t>โครงการซ่อมแซมถนนคอนกรีตเสริมเหล็กสายปอเต๊ะ หมู่ที่ 2</t>
  </si>
  <si>
    <t>ปรับปรุงต่อเติมศูนย์พัฒนาเด็กเล็กบ้านทุ่งเหรียง</t>
  </si>
  <si>
    <t>ปรับปรุงถนนหินคลุกสายสามัคคี 1 ส่วนแยก หมู่ที่ 1</t>
  </si>
  <si>
    <t>อาคารต่าง ๆ</t>
  </si>
  <si>
    <t>ปรับปรุงอาคารสำนักงานและต่อเติมอาคาร</t>
  </si>
  <si>
    <t>งบรายจ่ายอื่น</t>
  </si>
  <si>
    <t>รายจ่ายอื่น</t>
  </si>
  <si>
    <t>งบเงินอุดหนุน</t>
  </si>
  <si>
    <t>เงินอุดหนุน</t>
  </si>
  <si>
    <t>เงินอุดหนุนกิจการที่เป็นสาธารณประโยชน์</t>
  </si>
  <si>
    <t>เงินอุดหนุนส่วนราชการ</t>
  </si>
  <si>
    <t>รายงานรายละเอียดประมาณการรายจ่ายงบประมาณรายจ่ายทั่วไป</t>
  </si>
  <si>
    <t>ประจำปีงบประมาณ พ.ศ. 2561</t>
  </si>
  <si>
    <t>เทศบาลตำบลยุโป</t>
  </si>
  <si>
    <t>งานบริหารทั่วไป</t>
  </si>
  <si>
    <t>บาท</t>
  </si>
  <si>
    <t>จำนวน</t>
  </si>
  <si>
    <t xml:space="preserve">เพื่อจ่ายเป็นเงินค่าตอบแทนเลขานุการนายกเทศมนตรี 1 อัตรา ที่ปรึกษานายกเทศมนตรี 1 อัตรา  ตั้งจ่ายจากเงินรายได้ 
</t>
  </si>
  <si>
    <t xml:space="preserve">เพื่อจ่ายเป็นเงินประจำตำแหน่งผู้บริหาร ตั้งจ่ายจากเงินรายได้ 
</t>
  </si>
  <si>
    <t>งานบริหารงานคลัง</t>
  </si>
  <si>
    <t xml:space="preserve">เพื่อจ่ายเป็นเงินประจำตำแหน่งของผู้บริหาร ตั้งจ่ายจากเงินรายได้  
</t>
  </si>
  <si>
    <t>งานป้องกันภัยฝ่ายพลเรือนและระงับอัคคีภัย</t>
  </si>
  <si>
    <t>เพื่อจัดซื้อเรืออลูมีเนียมท้องแบน จำนวน 1 ลำ โดยมีรายละเอียดดังนี้....ตั้งจ่ายจากเงินอุดหนุนทั่วไป ปรากฏในแผนพัฒนาสีปีหน้า </t>
  </si>
  <si>
    <t>งานบริหารทั่วไปเกี่ยวกับการศึกษา</t>
  </si>
  <si>
    <t>งานระดับก่อนวัยเรียนและประถมศึกษา</t>
  </si>
  <si>
    <t>งานศึกษาไม่กำหนดระดับ</t>
  </si>
  <si>
    <t>งานบริการสาธารณสุขและงานสาธารณสุขอื่น</t>
  </si>
  <si>
    <t>งานบริหารทั่วไปเกี่ยวกับสังคมสงเคราะห์</t>
  </si>
  <si>
    <t>งานบริหารทั่วไปเกี่ยวกับเคหะและชุมชน</t>
  </si>
  <si>
    <t>งานไฟฟ้าถนน</t>
  </si>
  <si>
    <t>งานส่งเสริมและสนับสนุนความเข้มแข็งชุมชน</t>
  </si>
  <si>
    <t>งานกีฬาและนันทนาการ</t>
  </si>
  <si>
    <t>งานศาสนาวัฒนธรรมท้องถิ่น</t>
  </si>
  <si>
    <t>งานก่อสร้างโครงสร้างพื้นฐาน</t>
  </si>
  <si>
    <t>งานส่งเสริมการเกษตร</t>
  </si>
  <si>
    <t>งานอนุรักษ์แหล่งน้ำและป่าไม้</t>
  </si>
  <si>
    <t>งานกิจการประปา</t>
  </si>
  <si>
    <t>34,500,000</t>
  </si>
  <si>
    <t>37,548,800</t>
  </si>
  <si>
    <t>21,272,181.75</t>
  </si>
  <si>
    <t>22,269,091.89</t>
  </si>
  <si>
    <t>74,303</t>
  </si>
  <si>
    <t>รวมทุกแผนงาน</t>
  </si>
  <si>
    <t>9,379,820</t>
  </si>
  <si>
    <t>722,181.58</t>
  </si>
  <si>
    <t>922,261.68</t>
  </si>
  <si>
    <t>0</t>
  </si>
  <si>
    <t>รวมแผนงานงบกลาง</t>
  </si>
  <si>
    <t>รวมงบกลาง</t>
  </si>
  <si>
    <t>350,000</t>
  </si>
  <si>
    <t>%</t>
  </si>
  <si>
    <t>6.06</t>
  </si>
  <si>
    <t>330,000</t>
  </si>
  <si>
    <t>315,899</t>
  </si>
  <si>
    <t>310,000</t>
  </si>
  <si>
    <t>1,890</t>
  </si>
  <si>
    <t>45,870</t>
  </si>
  <si>
    <t>เงินช่วยพิเศษ</t>
  </si>
  <si>
    <t>220,000</t>
  </si>
  <si>
    <t>8.58</t>
  </si>
  <si>
    <t>202,610</t>
  </si>
  <si>
    <t>178,723.58</t>
  </si>
  <si>
    <t>186,287.9</t>
  </si>
  <si>
    <t>248,180</t>
  </si>
  <si>
    <t>130,455</t>
  </si>
  <si>
    <t>306,573.78</t>
  </si>
  <si>
    <t>48,000</t>
  </si>
  <si>
    <t>9.09</t>
  </si>
  <si>
    <t>44,000</t>
  </si>
  <si>
    <t>6,000</t>
  </si>
  <si>
    <t>1,536,000</t>
  </si>
  <si>
    <t>18.39</t>
  </si>
  <si>
    <t>1,297,430</t>
  </si>
  <si>
    <t>7,228,800</t>
  </si>
  <si>
    <t>0.97</t>
  </si>
  <si>
    <t>7,159,600</t>
  </si>
  <si>
    <t>120,000</t>
  </si>
  <si>
    <t>22.45</t>
  </si>
  <si>
    <t>98,000</t>
  </si>
  <si>
    <t>89,214</t>
  </si>
  <si>
    <t>73,530</t>
  </si>
  <si>
    <t>352,000</t>
  </si>
  <si>
    <t>439,446.34</t>
  </si>
  <si>
    <t>518,918.06</t>
  </si>
  <si>
    <t>550,070.55</t>
  </si>
  <si>
    <t>10,472.54</t>
  </si>
  <si>
    <t>รวมแผนงานการพาณิชย์</t>
  </si>
  <si>
    <t>รวมงานกิจการประปา</t>
  </si>
  <si>
    <t>50,000</t>
  </si>
  <si>
    <t>277,950</t>
  </si>
  <si>
    <t>รวมงบลงทุน</t>
  </si>
  <si>
    <t>รวมค่าที่ดินและสิ่งก่อสร้าง</t>
  </si>
  <si>
    <t>รวมค่าครุภัณฑ์</t>
  </si>
  <si>
    <t>เครื่องสูบน้ำบาดาล</t>
  </si>
  <si>
    <t>ครุภัณฑ์การเกษตร</t>
  </si>
  <si>
    <t>468,918.06</t>
  </si>
  <si>
    <t>272,120.55</t>
  </si>
  <si>
    <t>รวมงบดำเนินงาน</t>
  </si>
  <si>
    <t>200,000</t>
  </si>
  <si>
    <t>212,751.98</t>
  </si>
  <si>
    <t>162,280.48</t>
  </si>
  <si>
    <t>รวมค่าสาธารณูปโภค</t>
  </si>
  <si>
    <t>30,000</t>
  </si>
  <si>
    <t>39,446</t>
  </si>
  <si>
    <t>16,436.08</t>
  </si>
  <si>
    <t>31,840.07</t>
  </si>
  <si>
    <t>รวมค่าวัสดุ</t>
  </si>
  <si>
    <t>-23.95</t>
  </si>
  <si>
    <t>122,000</t>
  </si>
  <si>
    <t>239,730</t>
  </si>
  <si>
    <t>78,000</t>
  </si>
  <si>
    <t>รวมค่าใช้สอย</t>
  </si>
  <si>
    <t>-33.33</t>
  </si>
  <si>
    <t>75,000</t>
  </si>
  <si>
    <t>163,180</t>
  </si>
  <si>
    <t>72,000</t>
  </si>
  <si>
    <t>-42.4</t>
  </si>
  <si>
    <t>125,000</t>
  </si>
  <si>
    <t>76,550</t>
  </si>
  <si>
    <t>27,000</t>
  </si>
  <si>
    <t>20,000</t>
  </si>
  <si>
    <t>24,757</t>
  </si>
  <si>
    <t>9,626</t>
  </si>
  <si>
    <t>รวมแผนงานการเกษตร</t>
  </si>
  <si>
    <t>15,000</t>
  </si>
  <si>
    <t>10,000</t>
  </si>
  <si>
    <t>5,000</t>
  </si>
  <si>
    <t>รวมงานอนุรักษ์แหล่งน้ำและป่าไม้</t>
  </si>
  <si>
    <t>5,276</t>
  </si>
  <si>
    <t>โครงการรักษ์ป่า รักน้ำ เพื่อแม่</t>
  </si>
  <si>
    <t>2,000</t>
  </si>
  <si>
    <t>โครงการมาตะยุโป</t>
  </si>
  <si>
    <t>4,350</t>
  </si>
  <si>
    <t>100</t>
  </si>
  <si>
    <t>3,000</t>
  </si>
  <si>
    <t>-100</t>
  </si>
  <si>
    <t>12,000</t>
  </si>
  <si>
    <t>19,757</t>
  </si>
  <si>
    <t>รวมงานส่งเสริมการเกษตร</t>
  </si>
  <si>
    <t>4,945</t>
  </si>
  <si>
    <t>สนับสนุนกิจกรรมศูนย์บริการและถ่ายทอดเทคโนโลยีทางการเกษตร</t>
  </si>
  <si>
    <t>14,812</t>
  </si>
  <si>
    <t>โครงการค่ายเยาวชนสืบสานงานพระราชดำริ</t>
  </si>
  <si>
    <t>4,200,900</t>
  </si>
  <si>
    <t>4,712,528</t>
  </si>
  <si>
    <t>1,864,932.2</t>
  </si>
  <si>
    <t>4,098,713.78</t>
  </si>
  <si>
    <t>รวมแผนงานอุตสาหกรรมและการโยธา</t>
  </si>
  <si>
    <t>รวมงานก่อสร้างโครงสร้างพื้นฐาน</t>
  </si>
  <si>
    <t>4,125,900</t>
  </si>
  <si>
    <t>4,661,428</t>
  </si>
  <si>
    <t>1,807,800</t>
  </si>
  <si>
    <t>3,992,000</t>
  </si>
  <si>
    <t>175,400</t>
  </si>
  <si>
    <t>633,000</t>
  </si>
  <si>
    <t>481,000</t>
  </si>
  <si>
    <t>100,000</t>
  </si>
  <si>
    <t>26,000</t>
  </si>
  <si>
    <t>550,000</t>
  </si>
  <si>
    <t>1,497,000</t>
  </si>
  <si>
    <t>โครงการปรับปรุงถนนสายหน้าสำนักงานเทศบาลตำบลยุโป</t>
  </si>
  <si>
    <t>377,000</t>
  </si>
  <si>
    <t>โครงการปรับปรุงซ่อมแซมถนน สายสามัคคี 1 หมู่ที่ 1</t>
  </si>
  <si>
    <t>514,800</t>
  </si>
  <si>
    <t>โครงการบุกเบิกและปรับปรุงทางถนนหินคลุก
สายสามัคคี5(โคกหลา)</t>
  </si>
  <si>
    <t>299,428</t>
  </si>
  <si>
    <t>โครงการบุกเบิกถนนสายบ้านนางเลื่อน พรหมทอง หมู่ที่ 5 ตำบลยุโป</t>
  </si>
  <si>
    <t>โครงการบุกเบิกถนนสายบ้าน นายแวเจ๊ะแซ - บ้านนายนิพันธ์หมู่ที่ 2 ตำบลยุโป</t>
  </si>
  <si>
    <t>631,000</t>
  </si>
  <si>
    <t>1,565,000</t>
  </si>
  <si>
    <t>โครงการก่อสร้างถนนคอนกรีตเสริมเหล็กสายลาเราะ - ทุ่งนา  หมู่ที่ 2 ตำบลยุโป</t>
  </si>
  <si>
    <t>972,500</t>
  </si>
  <si>
    <t>683,000</t>
  </si>
  <si>
    <t>1,193,000</t>
  </si>
  <si>
    <t>โครงการก่อสร้างถนน คสล.สายบอเบาะ หมู่ที่ 2</t>
  </si>
  <si>
    <t>3,966,000</t>
  </si>
  <si>
    <t>โครงการก่อสร้างคูระบายน้ำพร้อมขยายผิวจราจร</t>
  </si>
  <si>
    <t>593,000</t>
  </si>
  <si>
    <t>โครงการก่อสร้างคูระบายน้ำคอนกรีตเสริมเหล็กสายหน้าวัด - ถนนสาย 418 (ฝั่งซ้าย) หมู่ที่ 4</t>
  </si>
  <si>
    <t>51,100</t>
  </si>
  <si>
    <t>57,132.2</t>
  </si>
  <si>
    <t>106,713.78</t>
  </si>
  <si>
    <t>46.77</t>
  </si>
  <si>
    <t>705,000</t>
  </si>
  <si>
    <t>2,316,996</t>
  </si>
  <si>
    <t>303,491</t>
  </si>
  <si>
    <t>517,645</t>
  </si>
  <si>
    <t>19,500</t>
  </si>
  <si>
    <t>รวมแผนงานการศาสนาวัฒนธรรมและนันทนาการ</t>
  </si>
  <si>
    <t>202,000</t>
  </si>
  <si>
    <t>143,396</t>
  </si>
  <si>
    <t>188,975</t>
  </si>
  <si>
    <t>365,639</t>
  </si>
  <si>
    <t>รวมงานศาสนาวัฒนธรรมท้องถิ่น</t>
  </si>
  <si>
    <t>รวมงบเงินอุดหนุน</t>
  </si>
  <si>
    <t>รวมเงินอุดหนุน</t>
  </si>
  <si>
    <t>182,000</t>
  </si>
  <si>
    <t>123,396</t>
  </si>
  <si>
    <t>168,975</t>
  </si>
  <si>
    <t>245,639</t>
  </si>
  <si>
    <t>โครงการฮารีรายอ</t>
  </si>
  <si>
    <t>792</t>
  </si>
  <si>
    <t>3,330</t>
  </si>
  <si>
    <t>โครงการอบรมคุณธรรม จริยธนรรม เยาวชนเสริมสร้างพัฒนาจิตใจ</t>
  </si>
  <si>
    <t>25,000</t>
  </si>
  <si>
    <t>34,380</t>
  </si>
  <si>
    <t>โครงการสร้างสรรค์ วันว่าง สร้างสุข</t>
  </si>
  <si>
    <t>14,100</t>
  </si>
  <si>
    <t>โครงการสมานฉันท์ วันอาซูรอ</t>
  </si>
  <si>
    <t>600</t>
  </si>
  <si>
    <t>โครงการวันสาร์ทเดือนสิบ</t>
  </si>
  <si>
    <t>5,430</t>
  </si>
  <si>
    <t>โครงการเมาลิดสัมพันธ์</t>
  </si>
  <si>
    <t>24,550</t>
  </si>
  <si>
    <t>โครงการประเพณีวันสาร์ทเดือนสิบ</t>
  </si>
  <si>
    <t>34,743</t>
  </si>
  <si>
    <t>โครงการประเพณีลอยกระทง</t>
  </si>
  <si>
    <t>946</t>
  </si>
  <si>
    <t>900</t>
  </si>
  <si>
    <t>โครงการขวัญข้าว - ลาซัง</t>
  </si>
  <si>
    <t>โครงการกิจกรรมสร้างสรรค์ วันว่างสร้างสุข</t>
  </si>
  <si>
    <t>การส่งเสริมกิจกรรมด้านศาสนาและวัฒนธรรมท้องถิ่น</t>
  </si>
  <si>
    <t>1.1.3 โครงการวันฮารีรายอ</t>
  </si>
  <si>
    <t>503,000</t>
  </si>
  <si>
    <t>2,173,600</t>
  </si>
  <si>
    <t>114,516</t>
  </si>
  <si>
    <t>152,006</t>
  </si>
  <si>
    <t>รวมงานกีฬาและนันทนาการ</t>
  </si>
  <si>
    <t>290,000</t>
  </si>
  <si>
    <t>1,990,000</t>
  </si>
  <si>
    <t>โครงการก่อสร้างหลังคาคลุมลานกีฬาเอนกประสงค์บ้านยุโป หมู่ที่ 1</t>
  </si>
  <si>
    <t>213,000</t>
  </si>
  <si>
    <t>183,600</t>
  </si>
  <si>
    <t>19,908</t>
  </si>
  <si>
    <t>21,840</t>
  </si>
  <si>
    <t>วัสดุกีฬา</t>
  </si>
  <si>
    <t>91,108</t>
  </si>
  <si>
    <t>130,166</t>
  </si>
  <si>
    <t>40,000</t>
  </si>
  <si>
    <t>โครงการจัดซื้อวัสดุกีฬา</t>
  </si>
  <si>
    <t>โครงการแข่งขันกีฬาสานสัมพันธ์เด็กปฐมวัย</t>
  </si>
  <si>
    <t>1,540</t>
  </si>
  <si>
    <t>30,188</t>
  </si>
  <si>
    <t>โครงการแข่งขันกีฬาและการละเล่นพื้นบ้าน</t>
  </si>
  <si>
    <t>โครงการแข่งขันกีฬาต้านยาเสพติด</t>
  </si>
  <si>
    <t>37,200</t>
  </si>
  <si>
    <t>4,500</t>
  </si>
  <si>
    <t>17,680</t>
  </si>
  <si>
    <t>กิจกรรมแข่งขันกกีฬาร่วมกับหน่วยงานอื่น</t>
  </si>
  <si>
    <t>การแข่งขันกีฬาและนันทนาการต่างๆ</t>
  </si>
  <si>
    <t>3,500</t>
  </si>
  <si>
    <t>รวมค่าตอบแทน</t>
  </si>
  <si>
    <t>787,000</t>
  </si>
  <si>
    <t>354,406</t>
  </si>
  <si>
    <t>125,607</t>
  </si>
  <si>
    <t>227,028.4</t>
  </si>
  <si>
    <t>รวมแผนงานสร้างความเข้มแข็งของชุมชน</t>
  </si>
  <si>
    <t>รวมงานส่งเสริมและสนับสนุนความเข้มแข็งชุมชน</t>
  </si>
  <si>
    <t>17,592</t>
  </si>
  <si>
    <t>โครงกา่ีรส่งเสริมการมีส่วนร่วมในการจัดทำแผนพัฒนาท้องถิ่นและแผนชุมชน</t>
  </si>
  <si>
    <t>7,628.4</t>
  </si>
  <si>
    <t>โครงการอบรมให้ความรู้พัฒนาศักยภาพทางอาชีพ</t>
  </si>
  <si>
    <t>1,641</t>
  </si>
  <si>
    <t>2,850</t>
  </si>
  <si>
    <t>2,415</t>
  </si>
  <si>
    <t>โครงการอบรมคุณธรรมจริยธรรมเยาวชนเสริมสร้างการพัฒนาจิตใจ</t>
  </si>
  <si>
    <t>2,625</t>
  </si>
  <si>
    <t>โครงการเหรียญโปรยทานสร้างงานสร้างรายได้</t>
  </si>
  <si>
    <t>4,000</t>
  </si>
  <si>
    <t>26,625</t>
  </si>
  <si>
    <t>โครงการสืบสานวัฒนธรรมอาหารพื้นถิ่น</t>
  </si>
  <si>
    <t>13,500</t>
  </si>
  <si>
    <t>โครงการส่งเสริมการมีส่วนร่วมของประชาชนในการพัฒนาท้องถิ่น</t>
  </si>
  <si>
    <t>22,000</t>
  </si>
  <si>
    <t>4,539</t>
  </si>
  <si>
    <t>โครงการวิถีไทย ใส่ใจพลังงานทดแทน</t>
  </si>
  <si>
    <t>โครงการเยาวชนยุคใหม่ ร่วมใจต้านยาเสพติด</t>
  </si>
  <si>
    <t>500,000</t>
  </si>
  <si>
    <t>3,775</t>
  </si>
  <si>
    <t>โครงการพัฒนาศักยภาพผู้นำและสตรีในชุมชน</t>
  </si>
  <si>
    <t>1,350</t>
  </si>
  <si>
    <t>โครงการพัฒนาศักยภาพผู้นำและสตรีตำบล</t>
  </si>
  <si>
    <t>1,200</t>
  </si>
  <si>
    <t>โครงการพลังแผ่นดินต้านยาเสพติด</t>
  </si>
  <si>
    <t>26,786</t>
  </si>
  <si>
    <t>โครงการพลังงานสีขาว เพื่อโลกสีเขียว</t>
  </si>
  <si>
    <t>โครงการพลังงาน รักษ์ สิ่งแวดล้อม</t>
  </si>
  <si>
    <t>3,150</t>
  </si>
  <si>
    <t>โครงการประชาธิปไตยใกล้ตัว</t>
  </si>
  <si>
    <t>150,000</t>
  </si>
  <si>
    <t>โครงการบ้านท้องถิ่นประชารัฐร่วมใจ เทิดไท้องค์ราชัน ราชินี</t>
  </si>
  <si>
    <t>3,700</t>
  </si>
  <si>
    <t>123,368</t>
  </si>
  <si>
    <t>63,776</t>
  </si>
  <si>
    <t>โครงการท้องถิ่นน่าอยู่ อย่างยั่งยืน</t>
  </si>
  <si>
    <t>โครงการท้องถิ่นไทย หัวใจภักดี</t>
  </si>
  <si>
    <t>2,375</t>
  </si>
  <si>
    <t>โครงการงานสาน สร้างอาชีพ</t>
  </si>
  <si>
    <t>24,708</t>
  </si>
  <si>
    <t>โครงการของดีตำบลยุโป</t>
  </si>
  <si>
    <t>20,688</t>
  </si>
  <si>
    <t>3,081,860</t>
  </si>
  <si>
    <t>3,758,673.66</t>
  </si>
  <si>
    <t>4,994,102.3</t>
  </si>
  <si>
    <t>2,955,152.94</t>
  </si>
  <si>
    <t>29,377.44</t>
  </si>
  <si>
    <t>รวมแผนงานเคหะและชุมชน</t>
  </si>
  <si>
    <t>75,650</t>
  </si>
  <si>
    <t>69,750</t>
  </si>
  <si>
    <t>69,768.5</t>
  </si>
  <si>
    <t>รวมงานสวนสาธารณะ</t>
  </si>
  <si>
    <t>1,368.5</t>
  </si>
  <si>
    <t>68,400</t>
  </si>
  <si>
    <t>โครงการเทศบาลคาร์บอนต่ำ</t>
  </si>
  <si>
    <t>3,650</t>
  </si>
  <si>
    <t>งานสวนสาธารณะ</t>
  </si>
  <si>
    <t>1,027,760</t>
  </si>
  <si>
    <t>2,246,383.66</t>
  </si>
  <si>
    <t>3,685,032</t>
  </si>
  <si>
    <t>919,999.94</t>
  </si>
  <si>
    <t>21,763.44</t>
  </si>
  <si>
    <t>รวมงานไฟฟ้าถนน</t>
  </si>
  <si>
    <t>329,729.99</t>
  </si>
  <si>
    <t>1,557,813.66</t>
  </si>
  <si>
    <t>3,209,300</t>
  </si>
  <si>
    <t>1,507,814</t>
  </si>
  <si>
    <t>983,300</t>
  </si>
  <si>
    <t>10,554</t>
  </si>
  <si>
    <t>โครงการติดตั้งไฟฟ้าแสงสว่างพลังงานแสงอาทิตย์</t>
  </si>
  <si>
    <t>1,497,260</t>
  </si>
  <si>
    <t>ขยายเขตไฟฟ้าสาธารณะส่องสว่างริมเส้นทางคมนาคม ภายในตำบล</t>
  </si>
  <si>
    <t>ค่าก่อสร้างสิ่งสาธารณูปโภค</t>
  </si>
  <si>
    <t>2,226,000</t>
  </si>
  <si>
    <t>โคมไฟฟ้า</t>
  </si>
  <si>
    <t>ครุภัณฑ์ไฟฟ้าและวิทยุ</t>
  </si>
  <si>
    <t>2,196,000</t>
  </si>
  <si>
    <t>รถยนต์บรรทุกเทท้ายติดตั้งเครนไฮดรอลิคพร้อมกระเช้าไฟฟ้า</t>
  </si>
  <si>
    <t>700,000</t>
  </si>
  <si>
    <t>365,000</t>
  </si>
  <si>
    <t>218,932</t>
  </si>
  <si>
    <t>463,593.95</t>
  </si>
  <si>
    <t>135,000</t>
  </si>
  <si>
    <t>97,683</t>
  </si>
  <si>
    <t>184,713.95</t>
  </si>
  <si>
    <t>-25.93</t>
  </si>
  <si>
    <t>600,000</t>
  </si>
  <si>
    <t>230,000</t>
  </si>
  <si>
    <t>121,249</t>
  </si>
  <si>
    <t>199,080</t>
  </si>
  <si>
    <t>160.87</t>
  </si>
  <si>
    <t>79,800</t>
  </si>
  <si>
    <t>327,760</t>
  </si>
  <si>
    <t>323,570</t>
  </si>
  <si>
    <t>256,800</t>
  </si>
  <si>
    <t>126,676</t>
  </si>
  <si>
    <t>รวมงบบุคลากร</t>
  </si>
  <si>
    <t>รวมเงินเดือน (ฝ่ายประจำ)</t>
  </si>
  <si>
    <t>96,000</t>
  </si>
  <si>
    <t>36,000</t>
  </si>
  <si>
    <t>16,967</t>
  </si>
  <si>
    <t>231,760</t>
  </si>
  <si>
    <t>1.84</t>
  </si>
  <si>
    <t>227,570</t>
  </si>
  <si>
    <t>220,800</t>
  </si>
  <si>
    <t>109,709</t>
  </si>
  <si>
    <t>2,054,100</t>
  </si>
  <si>
    <t>1,436,640</t>
  </si>
  <si>
    <t>1,239,320.3</t>
  </si>
  <si>
    <t>1,965,384.5</t>
  </si>
  <si>
    <t>7,614</t>
  </si>
  <si>
    <t>รวมงานบริหารทั่วไปเกี่ยวกับเคหะและชุมชน</t>
  </si>
  <si>
    <t>7,900</t>
  </si>
  <si>
    <t>34,432</t>
  </si>
  <si>
    <t>786,000</t>
  </si>
  <si>
    <t>จัดซื้อเครื่องพิมพ์แบบฉีดหมึก(injet printer)</t>
  </si>
  <si>
    <t>4,900</t>
  </si>
  <si>
    <t>กล้องถ่ายภาพ</t>
  </si>
  <si>
    <t>ครุภัณฑ์โฆษณาและเผยแพร่</t>
  </si>
  <si>
    <t>29,532</t>
  </si>
  <si>
    <t>วิทยุสื่อสาร</t>
  </si>
  <si>
    <t>รถบรรทุก(ดีเซล)</t>
  </si>
  <si>
    <t>431,300</t>
  </si>
  <si>
    <t>303,100</t>
  </si>
  <si>
    <t>239,488.3</t>
  </si>
  <si>
    <t>312,984.5</t>
  </si>
  <si>
    <t>148,000</t>
  </si>
  <si>
    <t>136,000</t>
  </si>
  <si>
    <t>115,247.3</t>
  </si>
  <si>
    <t>75,117.5</t>
  </si>
  <si>
    <t>7,114</t>
  </si>
  <si>
    <t>46,000</t>
  </si>
  <si>
    <t>29,200</t>
  </si>
  <si>
    <t>28,800</t>
  </si>
  <si>
    <t>2,400</t>
  </si>
  <si>
    <t>70,000</t>
  </si>
  <si>
    <t>69,364.3</t>
  </si>
  <si>
    <t>30,018.5</t>
  </si>
  <si>
    <t>580</t>
  </si>
  <si>
    <t>16,683</t>
  </si>
  <si>
    <t>13,319</t>
  </si>
  <si>
    <t>167,000</t>
  </si>
  <si>
    <t>95,000</t>
  </si>
  <si>
    <t>64,351</t>
  </si>
  <si>
    <t>60,847</t>
  </si>
  <si>
    <t>500</t>
  </si>
  <si>
    <t>29,475</t>
  </si>
  <si>
    <t>6,240</t>
  </si>
  <si>
    <t>20,170</t>
  </si>
  <si>
    <t>ค่าธรรมเนียมและลงทะเบียน</t>
  </si>
  <si>
    <t>13,400</t>
  </si>
  <si>
    <t>11,106</t>
  </si>
  <si>
    <t>11,632</t>
  </si>
  <si>
    <t>3,600</t>
  </si>
  <si>
    <t>ค่าการวางและปรับปรุงผังเมืองรวม/ชุมชนและการวางผังชุมชน</t>
  </si>
  <si>
    <t>97,000</t>
  </si>
  <si>
    <t>288</t>
  </si>
  <si>
    <t>25,975</t>
  </si>
  <si>
    <t>116,300</t>
  </si>
  <si>
    <t>72,100</t>
  </si>
  <si>
    <t>59,890</t>
  </si>
  <si>
    <t>177,020</t>
  </si>
  <si>
    <t>23.97</t>
  </si>
  <si>
    <t>12,100</t>
  </si>
  <si>
    <t>7,040</t>
  </si>
  <si>
    <t>3,520</t>
  </si>
  <si>
    <t>76,800</t>
  </si>
  <si>
    <t>82.86</t>
  </si>
  <si>
    <t>42,000</t>
  </si>
  <si>
    <t>24,500</t>
  </si>
  <si>
    <t>36.11</t>
  </si>
  <si>
    <t>18,000</t>
  </si>
  <si>
    <t>10,850</t>
  </si>
  <si>
    <t>131,500</t>
  </si>
  <si>
    <t>1,622,800</t>
  </si>
  <si>
    <t>1,125,640</t>
  </si>
  <si>
    <t>965,400</t>
  </si>
  <si>
    <t>866,400</t>
  </si>
  <si>
    <t>102,000</t>
  </si>
  <si>
    <t>-5.56</t>
  </si>
  <si>
    <t>108,000</t>
  </si>
  <si>
    <t>301,200</t>
  </si>
  <si>
    <t>7.7</t>
  </si>
  <si>
    <t>279,660</t>
  </si>
  <si>
    <t>275,780</t>
  </si>
  <si>
    <t>247,200</t>
  </si>
  <si>
    <t>60,000</t>
  </si>
  <si>
    <t>42.86</t>
  </si>
  <si>
    <t>142,000</t>
  </si>
  <si>
    <t>84.61</t>
  </si>
  <si>
    <t>76,920</t>
  </si>
  <si>
    <t>16,920</t>
  </si>
  <si>
    <t>1,017,600</t>
  </si>
  <si>
    <t>64.38</t>
  </si>
  <si>
    <t>619,060</t>
  </si>
  <si>
    <t>582,700</t>
  </si>
  <si>
    <t>512,280</t>
  </si>
  <si>
    <t>522,000</t>
  </si>
  <si>
    <t>145,500</t>
  </si>
  <si>
    <t>73,282</t>
  </si>
  <si>
    <t>134,193</t>
  </si>
  <si>
    <t>รวมแผนงานสังคมสงเคราะห์</t>
  </si>
  <si>
    <t>17,500</t>
  </si>
  <si>
    <t>14,500</t>
  </si>
  <si>
    <t>รวมงานสวัสดิการสังคมและสังคมสงเคราะห์</t>
  </si>
  <si>
    <t>13,300</t>
  </si>
  <si>
    <t>อารยะสถาปัตน์เพื่อผู้สูงอายุและผู้พิการ</t>
  </si>
  <si>
    <t>ค่าต่อเติมหรือดัดแปลงอาคารบ้านพัก</t>
  </si>
  <si>
    <t>เทศบาลตำบลยุโปเพื่อผู้พิการ ผู้ยากไร้และผู้ไร้ที่พึ่ง</t>
  </si>
  <si>
    <t>งานสวัสดิการสังคมและสังคมสงเคราะห์</t>
  </si>
  <si>
    <t>128,000</t>
  </si>
  <si>
    <t>119,693</t>
  </si>
  <si>
    <t>รวมงานบริหารทั่วไปเกี่ยวกับสังคมสงเคราะห์</t>
  </si>
  <si>
    <t>114,000</t>
  </si>
  <si>
    <t>70,904</t>
  </si>
  <si>
    <t>14,400</t>
  </si>
  <si>
    <t>87,000</t>
  </si>
  <si>
    <t>8,160</t>
  </si>
  <si>
    <t>โครงการเทศบาลตำบลห่วงใย ใส่ใจผู้ด้อยโอกาส ผู้พิการและผู้ยากไร้</t>
  </si>
  <si>
    <t>61,544</t>
  </si>
  <si>
    <t>420,000</t>
  </si>
  <si>
    <t>14,000</t>
  </si>
  <si>
    <t>2,378</t>
  </si>
  <si>
    <t>105,293</t>
  </si>
  <si>
    <t>242.86</t>
  </si>
  <si>
    <t>565</t>
  </si>
  <si>
    <t>162,000</t>
  </si>
  <si>
    <t>12,720</t>
  </si>
  <si>
    <t>180,000</t>
  </si>
  <si>
    <t>92,008</t>
  </si>
  <si>
    <t>308,120</t>
  </si>
  <si>
    <t>232,800</t>
  </si>
  <si>
    <t>299,371.06</t>
  </si>
  <si>
    <t>269,493.2</t>
  </si>
  <si>
    <t>รวมแผนงานสาธารณสุข</t>
  </si>
  <si>
    <t>รวมงานบริการสาธารณสุขและงานสาธารณสุขอื่น</t>
  </si>
  <si>
    <t>45,000</t>
  </si>
  <si>
    <t>80,000</t>
  </si>
  <si>
    <t>เครื่องฉีดพ่นหมอกควัน</t>
  </si>
  <si>
    <t>263,120</t>
  </si>
  <si>
    <t>187,800</t>
  </si>
  <si>
    <t>174,371.06</t>
  </si>
  <si>
    <t>224,493.2</t>
  </si>
  <si>
    <t>150,120</t>
  </si>
  <si>
    <t>142,200</t>
  </si>
  <si>
    <t>131,712</t>
  </si>
  <si>
    <t>โครงการอาหารกลางวันตาดีกา</t>
  </si>
  <si>
    <t>โครงการห่วงใย  ผู้สูงอายุ</t>
  </si>
  <si>
    <t>โครงการวัยใส วัยไหนๆก็ห่างไกลเอดส์</t>
  </si>
  <si>
    <t>1,896</t>
  </si>
  <si>
    <t>โครงการวัยเก๋าคึกคักด้วยหลัก 3 อ.</t>
  </si>
  <si>
    <t>โครงการร่างกายปลอดพิษ พิชิตด้วยสมุนไพร</t>
  </si>
  <si>
    <t>โครงการรักปลอดภัย อย่าไว้ใจเอดส์</t>
  </si>
  <si>
    <t>4,980</t>
  </si>
  <si>
    <t>โครงการแม่สมบูรณ์ลูกแข็งแรง</t>
  </si>
  <si>
    <t>โครงการโภชนาการสมวัย  เด็กไทยกินเป็น</t>
  </si>
  <si>
    <t>โครงการฟื้นฟูสมรรถภาพผู้พิการ</t>
  </si>
  <si>
    <t>โครงการฟันสวย ยิ้มใส</t>
  </si>
  <si>
    <t>โครงการพืชสมุนไพรใกล้ตัว</t>
  </si>
  <si>
    <t>โครงการเฝ้าระวังโภชนาการของประชาชน</t>
  </si>
  <si>
    <t>โครงการป้องกันถูกต้อง ไม่ป่องวัยเรียน</t>
  </si>
  <si>
    <t>โครงการเทศบาลตำบลห่วงใยใส่ใจผู้ด้อยโอกาสและผู้ยากไร้</t>
  </si>
  <si>
    <t>2,980</t>
  </si>
  <si>
    <t>โครงการถีบฉันสิ</t>
  </si>
  <si>
    <t>2,952</t>
  </si>
  <si>
    <t>โครงการตั้งครรภ์ รู้ทัน  ไม่เสี่ยงโรค</t>
  </si>
  <si>
    <t>โครงการเดินแกว่างแขน หน้าท้องแบนแน่</t>
  </si>
  <si>
    <t>โครงการด้วยรัก ด้วยห่วงใย ใส่ใจปัญหาเอดส์</t>
  </si>
  <si>
    <t>4,578</t>
  </si>
  <si>
    <t>โครงการชุมชนปลอดสุนัขบ้า เลี้ยงน้องหมาถูกวิธี</t>
  </si>
  <si>
    <t>20,353.2</t>
  </si>
  <si>
    <t>โครงการควบคุมโรคอันมียุงเป็นพาหะ</t>
  </si>
  <si>
    <t>โครงการควบคุมป้องกันโรคพิษสุนัขบ้า</t>
  </si>
  <si>
    <t>โครงการครอบครัวสุขสันต์  ตั้งครรภ์คุณภาพ</t>
  </si>
  <si>
    <t>7,763.06</t>
  </si>
  <si>
    <t>โครงการกำจัดให้เกลี้ยง ไม่เลี้ยงยุงลาย</t>
  </si>
  <si>
    <t>183,360</t>
  </si>
  <si>
    <t>โครงการ อาหารกลางวันเพื่อเด็กตาดีกา</t>
  </si>
  <si>
    <t>1,640</t>
  </si>
  <si>
    <t>โครงการ ศพด.ปลอดภัย ไร้โรค มือ เป้า ปาก</t>
  </si>
  <si>
    <t>2,928,020</t>
  </si>
  <si>
    <t>3,454,290</t>
  </si>
  <si>
    <t>2,764,769.56</t>
  </si>
  <si>
    <t>2,812,480.2</t>
  </si>
  <si>
    <t>รวมแผนงานการศึกษา</t>
  </si>
  <si>
    <t>54,000</t>
  </si>
  <si>
    <t>27,420</t>
  </si>
  <si>
    <t>64,621</t>
  </si>
  <si>
    <t>111,944.5</t>
  </si>
  <si>
    <t>รวมงานศึกษาไม่กำหนดระดับ</t>
  </si>
  <si>
    <t>ป้ายไวท์บอร์ดพร้อมขาตั้ง</t>
  </si>
  <si>
    <t>58,621</t>
  </si>
  <si>
    <t>9,000</t>
  </si>
  <si>
    <t>7,500</t>
  </si>
  <si>
    <t>โครงการห้องสมุดชุมชน</t>
  </si>
  <si>
    <t>1,508</t>
  </si>
  <si>
    <t>1,928</t>
  </si>
  <si>
    <t>625</t>
  </si>
  <si>
    <t>โครงการส่งเสริมกิจกรรมทางวิชาการ</t>
  </si>
  <si>
    <t>1,605</t>
  </si>
  <si>
    <t>14,795</t>
  </si>
  <si>
    <t>39,980</t>
  </si>
  <si>
    <t>55,764.5</t>
  </si>
  <si>
    <t>1,600</t>
  </si>
  <si>
    <t>โครงการผู้ปกครองยุคใหม่ใส่ใจลูกหลาน</t>
  </si>
  <si>
    <t>48,680</t>
  </si>
  <si>
    <t>โครงการตาดีกาสัมพันธ์</t>
  </si>
  <si>
    <t>2,752,020</t>
  </si>
  <si>
    <t>2,841,930</t>
  </si>
  <si>
    <t>2,172,105.56</t>
  </si>
  <si>
    <t>2,179,432.7</t>
  </si>
  <si>
    <t>รวมงานระดับก่อนวัยเรียนและประถมศึกษา</t>
  </si>
  <si>
    <t>1,068,000</t>
  </si>
  <si>
    <t>1,172,000</t>
  </si>
  <si>
    <t>1,304,000</t>
  </si>
  <si>
    <t>1,360,000</t>
  </si>
  <si>
    <t>-8.87</t>
  </si>
  <si>
    <t>284,400</t>
  </si>
  <si>
    <t>251,000</t>
  </si>
  <si>
    <t>253,000</t>
  </si>
  <si>
    <t>โครงการปรับปรุงต่อเติมศูนย์พัฒนาเด็กเล็กบ้านทุ่งเหรียง</t>
  </si>
  <si>
    <t>31,400</t>
  </si>
  <si>
    <t>16,000</t>
  </si>
  <si>
    <t>5,500</t>
  </si>
  <si>
    <t>9,900</t>
  </si>
  <si>
    <t>845,760</t>
  </si>
  <si>
    <t>909,830</t>
  </si>
  <si>
    <t>845,485.56</t>
  </si>
  <si>
    <t>819,432.7</t>
  </si>
  <si>
    <t>622,760</t>
  </si>
  <si>
    <t>659,330</t>
  </si>
  <si>
    <t>685,485.56</t>
  </si>
  <si>
    <t>718,572.7</t>
  </si>
  <si>
    <t>617,760</t>
  </si>
  <si>
    <t>-5.59</t>
  </si>
  <si>
    <t>654,330</t>
  </si>
  <si>
    <t>214,000</t>
  </si>
  <si>
    <t>250,500</t>
  </si>
  <si>
    <t>160,000</t>
  </si>
  <si>
    <t>100,860</t>
  </si>
  <si>
    <t>สนับสนุนค่าใช้จ่ายการบริหารสถานศึกษา</t>
  </si>
  <si>
    <t>1,000</t>
  </si>
  <si>
    <t>-50</t>
  </si>
  <si>
    <t>198,000</t>
  </si>
  <si>
    <t>239,500</t>
  </si>
  <si>
    <t>553,860</t>
  </si>
  <si>
    <t>509,100</t>
  </si>
  <si>
    <t>22,620</t>
  </si>
  <si>
    <t>44,340</t>
  </si>
  <si>
    <t>-1.47</t>
  </si>
  <si>
    <t>151,200</t>
  </si>
  <si>
    <t>4.2</t>
  </si>
  <si>
    <t>145,100</t>
  </si>
  <si>
    <t>21,000</t>
  </si>
  <si>
    <t>เงินวิทยฐานะ</t>
  </si>
  <si>
    <t>160</t>
  </si>
  <si>
    <t>280,320</t>
  </si>
  <si>
    <t>4.6</t>
  </si>
  <si>
    <t>268,000</t>
  </si>
  <si>
    <t>584,940</t>
  </si>
  <si>
    <t>528,043</t>
  </si>
  <si>
    <t>521,103</t>
  </si>
  <si>
    <t>รวมงานบริหารทั่วไปเกี่ยวกับการศึกษา</t>
  </si>
  <si>
    <t>2,500</t>
  </si>
  <si>
    <t>45,300</t>
  </si>
  <si>
    <t>37,800</t>
  </si>
  <si>
    <t>จัดซื้อเครื่องพิมพ์ชนิดเลเซอร์/ชนิด LED ขาวดำ</t>
  </si>
  <si>
    <t>119,500</t>
  </si>
  <si>
    <t>93,300</t>
  </si>
  <si>
    <t>64,803</t>
  </si>
  <si>
    <t>169,395</t>
  </si>
  <si>
    <t>31,500</t>
  </si>
  <si>
    <t>13,843</t>
  </si>
  <si>
    <t>14,335</t>
  </si>
  <si>
    <t>81.82</t>
  </si>
  <si>
    <t>16,500</t>
  </si>
  <si>
    <t>35,000</t>
  </si>
  <si>
    <t>23,000</t>
  </si>
  <si>
    <t>14,960</t>
  </si>
  <si>
    <t>5,700</t>
  </si>
  <si>
    <t>-9.91</t>
  </si>
  <si>
    <t>11,100</t>
  </si>
  <si>
    <t>3,800</t>
  </si>
  <si>
    <t>3,900</t>
  </si>
  <si>
    <t>6,660</t>
  </si>
  <si>
    <t>8,000</t>
  </si>
  <si>
    <t>39,500</t>
  </si>
  <si>
    <t>38,800</t>
  </si>
  <si>
    <t>149,360</t>
  </si>
  <si>
    <t>34,000</t>
  </si>
  <si>
    <t>25</t>
  </si>
  <si>
    <t>2,800</t>
  </si>
  <si>
    <t>115,360</t>
  </si>
  <si>
    <t>491,640</t>
  </si>
  <si>
    <t>417,940</t>
  </si>
  <si>
    <t>351,708</t>
  </si>
  <si>
    <t>12,967</t>
  </si>
  <si>
    <t>79,989</t>
  </si>
  <si>
    <t>311,640</t>
  </si>
  <si>
    <t>297,940</t>
  </si>
  <si>
    <t>258,752</t>
  </si>
  <si>
    <t>597,840</t>
  </si>
  <si>
    <t>3,025,900</t>
  </si>
  <si>
    <t>454,322.7</t>
  </si>
  <si>
    <t>349,529</t>
  </si>
  <si>
    <t>รวมแผนงานการรักษาความสงบภายใน</t>
  </si>
  <si>
    <t>รวมงานป้องกันภัยฝ่ายพลเรือนและระงับอัคคีภัย</t>
  </si>
  <si>
    <t>101,700</t>
  </si>
  <si>
    <t>2,525,500</t>
  </si>
  <si>
    <t>-60.78</t>
  </si>
  <si>
    <t>25,500</t>
  </si>
  <si>
    <t>11,700</t>
  </si>
  <si>
    <t>65,000</t>
  </si>
  <si>
    <t>2,500,000</t>
  </si>
  <si>
    <t>รถบรรทุก(ดีเซล) ขนาด 6 ตัน 6 ล้อ ปริมาตรกระบอกสูบไม่ต่ำกว่า 6,000 ซีซี แบบบรรทุกน้ำ (รถบรรทุกน้ำอเนกประสงค์)</t>
  </si>
  <si>
    <t>139,500</t>
  </si>
  <si>
    <t>163,862.7</t>
  </si>
  <si>
    <t>143,284</t>
  </si>
  <si>
    <t>8,346</t>
  </si>
  <si>
    <t>4,066</t>
  </si>
  <si>
    <t>วัสดุอื่น</t>
  </si>
  <si>
    <t>4,280</t>
  </si>
  <si>
    <t>วัสดุเครื่องดับเพลิง</t>
  </si>
  <si>
    <t>98,448</t>
  </si>
  <si>
    <t>65,875</t>
  </si>
  <si>
    <t>1,950</t>
  </si>
  <si>
    <t>โครงการอุบัติเหตุป้องกันได้</t>
  </si>
  <si>
    <t>9,950</t>
  </si>
  <si>
    <t>โครงการรับมือได้  เมื่อภัยมา</t>
  </si>
  <si>
    <t>11,200</t>
  </si>
  <si>
    <t>โครงการเพิ่มศักยภาพประชาชนในการป้องกันภัย</t>
  </si>
  <si>
    <t>5,391.7</t>
  </si>
  <si>
    <t>โครงการพัฒนาระบบป้องกันและบรรเทาสาธารณภัย</t>
  </si>
  <si>
    <t>4,975</t>
  </si>
  <si>
    <t>โครงการเปิดไฟใส่หมวก</t>
  </si>
  <si>
    <t>4,526</t>
  </si>
  <si>
    <t>โครงการซักซ้อมแผนระงับอัคคีภัย</t>
  </si>
  <si>
    <t>3,315</t>
  </si>
  <si>
    <t>โครงการซักซ้อมแผนการช้่วยเหลือผู้ประสบภัยทางน้ำ</t>
  </si>
  <si>
    <t>6,628</t>
  </si>
  <si>
    <t>77,298</t>
  </si>
  <si>
    <t>6,360</t>
  </si>
  <si>
    <t>โครงการขับขี่ปลอดภัย อุ่นใจทุกเส้นทาง</t>
  </si>
  <si>
    <t>1,470</t>
  </si>
  <si>
    <t>58,372</t>
  </si>
  <si>
    <t>36,490</t>
  </si>
  <si>
    <t>34,540</t>
  </si>
  <si>
    <t>376,140</t>
  </si>
  <si>
    <t>360,900</t>
  </si>
  <si>
    <t>290,460</t>
  </si>
  <si>
    <t>206,245</t>
  </si>
  <si>
    <t>268,140</t>
  </si>
  <si>
    <t>6.03</t>
  </si>
  <si>
    <t>252,900</t>
  </si>
  <si>
    <t>242,460</t>
  </si>
  <si>
    <t>163,760</t>
  </si>
  <si>
    <t>8,485</t>
  </si>
  <si>
    <t>10,087,460</t>
  </si>
  <si>
    <t>9,708,440</t>
  </si>
  <si>
    <t>9,126,447.29</t>
  </si>
  <si>
    <t>9,422,898.14</t>
  </si>
  <si>
    <t>14,953.02</t>
  </si>
  <si>
    <t>รวมแผนงานบริหารงานทั่วไป</t>
  </si>
  <si>
    <t>2,538,600</t>
  </si>
  <si>
    <t>2,622,380</t>
  </si>
  <si>
    <t>2,078,216.95</t>
  </si>
  <si>
    <t>2,088,876.7</t>
  </si>
  <si>
    <t>รวมงานบริหารงานคลัง</t>
  </si>
  <si>
    <t>153,100</t>
  </si>
  <si>
    <t>เครื่องสำรองไฟฟ้าขนาด800VA</t>
  </si>
  <si>
    <t>16,800</t>
  </si>
  <si>
    <t>132,000</t>
  </si>
  <si>
    <t>เครื่องคอมพิวเตอร์สำหรับงานประมวลผลแบบที่1</t>
  </si>
  <si>
    <t>1,900</t>
  </si>
  <si>
    <t>เก้าอี้สำนักงานแบบมีพนักพิง</t>
  </si>
  <si>
    <t>229,000</t>
  </si>
  <si>
    <t>284,600</t>
  </si>
  <si>
    <t>208,763.95</t>
  </si>
  <si>
    <t>470,736.7</t>
  </si>
  <si>
    <t>96,500</t>
  </si>
  <si>
    <t>63,817.95</t>
  </si>
  <si>
    <t>71,479.8</t>
  </si>
  <si>
    <t>-35.48</t>
  </si>
  <si>
    <t>46,500</t>
  </si>
  <si>
    <t>44,400</t>
  </si>
  <si>
    <t>46,580</t>
  </si>
  <si>
    <t>19,417.95</t>
  </si>
  <si>
    <t>24,899.8</t>
  </si>
  <si>
    <t>115,000</t>
  </si>
  <si>
    <t>118,500</t>
  </si>
  <si>
    <t>47,196</t>
  </si>
  <si>
    <t>13,430.9</t>
  </si>
  <si>
    <t>6,650</t>
  </si>
  <si>
    <t>9,690.9</t>
  </si>
  <si>
    <t>1,040</t>
  </si>
  <si>
    <t>เดินทางไปราชการทั้งในและนอกราชอาณาจักร</t>
  </si>
  <si>
    <t>2,700</t>
  </si>
  <si>
    <t>โครงการส่งเสริมหรือสนับสนุนการจัดทำแผนที่ภาษี</t>
  </si>
  <si>
    <t>4,750</t>
  </si>
  <si>
    <t>โครงการยุโปจัดซื้อ-จัดจ้างแน่มาก</t>
  </si>
  <si>
    <t>โครงการตีเคาะ เกาะประตูบ้าน</t>
  </si>
  <si>
    <t>11,900</t>
  </si>
  <si>
    <t>13,712</t>
  </si>
  <si>
    <t>5,184</t>
  </si>
  <si>
    <t>69,600</t>
  </si>
  <si>
    <t>97,750</t>
  </si>
  <si>
    <t>385,826</t>
  </si>
  <si>
    <t>-16.67</t>
  </si>
  <si>
    <t>12,050</t>
  </si>
  <si>
    <t>12,016</t>
  </si>
  <si>
    <t>24,000</t>
  </si>
  <si>
    <t>-58.33</t>
  </si>
  <si>
    <t>57,600</t>
  </si>
  <si>
    <t>85,700</t>
  </si>
  <si>
    <t>128,850</t>
  </si>
  <si>
    <t>244,960</t>
  </si>
  <si>
    <t>2,309,600</t>
  </si>
  <si>
    <t>2,184,680</t>
  </si>
  <si>
    <t>1,869,453</t>
  </si>
  <si>
    <t>1,618,140</t>
  </si>
  <si>
    <t>446,000</t>
  </si>
  <si>
    <t>5.51</t>
  </si>
  <si>
    <t>422,720</t>
  </si>
  <si>
    <t>411,160</t>
  </si>
  <si>
    <t>370,200</t>
  </si>
  <si>
    <t>197,280</t>
  </si>
  <si>
    <t>17.93</t>
  </si>
  <si>
    <t>167,280</t>
  </si>
  <si>
    <t>17,280</t>
  </si>
  <si>
    <t>1,444,320</t>
  </si>
  <si>
    <t>3.86</t>
  </si>
  <si>
    <t>1,390,680</t>
  </si>
  <si>
    <t>1,327,013</t>
  </si>
  <si>
    <t>1,116,660</t>
  </si>
  <si>
    <t>7,086,060</t>
  </si>
  <si>
    <t>7,048,230.34</t>
  </si>
  <si>
    <t>7,334,021.44</t>
  </si>
  <si>
    <t>รวมงานบริหารทั่วไป</t>
  </si>
  <si>
    <t>รวมงบรายจ่ายอื่น</t>
  </si>
  <si>
    <t>รวมรายจ่ายอื่น</t>
  </si>
  <si>
    <t>393,000</t>
  </si>
  <si>
    <t>344,500</t>
  </si>
  <si>
    <t>1,073,500</t>
  </si>
  <si>
    <t>1,307,000</t>
  </si>
  <si>
    <t>117,000</t>
  </si>
  <si>
    <t>1,055,900</t>
  </si>
  <si>
    <t>1,274,000</t>
  </si>
  <si>
    <t>ปรับปรุงไฟฟ้าสำนักงานเทศบาล</t>
  </si>
  <si>
    <t>521,300</t>
  </si>
  <si>
    <t>โครงการปรับภูมิทัศน์เทศบาลตำบลยุโป</t>
  </si>
  <si>
    <t>534,600</t>
  </si>
  <si>
    <t>โครงการปรับปรุงอาคารเอนกประสงค์เทศบาลตำบลยุโป</t>
  </si>
  <si>
    <t>โครงการปรับปรุงภูมิทัศน์สำนักงานเทศบาลตำบลยุโป</t>
  </si>
  <si>
    <t>227,500</t>
  </si>
  <si>
    <t>17,600</t>
  </si>
  <si>
    <t>33,000</t>
  </si>
  <si>
    <t>3,100</t>
  </si>
  <si>
    <t>สแกนเนอร์ สาหรับงานเก็บเอกสารทั่วไป</t>
  </si>
  <si>
    <t>เครื่องพิมพ์ชนิดเลเซอร์ หรือชนิด LED ขาวดำ ชนิด Network แบบที่ 2</t>
  </si>
  <si>
    <t>เครื่องคอมพิวเตอร์โน้ตบุ๊ก สำหรับงานประมวลผล</t>
  </si>
  <si>
    <t>เครื่องคอมพิวเตอร์ สำหรับงานสำนักงาน</t>
  </si>
  <si>
    <t>32,800</t>
  </si>
  <si>
    <t>ระบบขยายเสียงสำหรับการประชุม</t>
  </si>
  <si>
    <t>ไมโครโฟนไร้สาย</t>
  </si>
  <si>
    <t>ไมโครโฟนแบบมีสาย</t>
  </si>
  <si>
    <t>ตู้ลำโพงพร้อมขยายเสียงแบบเคลื่อนที่</t>
  </si>
  <si>
    <t>8,400</t>
  </si>
  <si>
    <t>แผ่นต่อโต๊ะประชุมแบบโค้ง</t>
  </si>
  <si>
    <t>โต๊ะอเนกประสงค์</t>
  </si>
  <si>
    <t>51,360</t>
  </si>
  <si>
    <t>โต๊ะประชุมแบบตรง ขนาด 150เซนติเมตร</t>
  </si>
  <si>
    <t>13,340</t>
  </si>
  <si>
    <t>โต๊ะประชุมแบบตรง ขนาด 120 เซนติเมตร</t>
  </si>
  <si>
    <t>โต๊ะทำงานแบบเหล็ก</t>
  </si>
  <si>
    <t>10,100</t>
  </si>
  <si>
    <t>จัดซื้อเก้าอี้สำนักงาน จำนวน 4 ตัว</t>
  </si>
  <si>
    <t>เครื่องปรับอากาศ</t>
  </si>
  <si>
    <t>2,178,840</t>
  </si>
  <si>
    <t>1,825,440</t>
  </si>
  <si>
    <t>1,252,314.34</t>
  </si>
  <si>
    <t>1,498,726.44</t>
  </si>
  <si>
    <t>200,200</t>
  </si>
  <si>
    <t>208,080</t>
  </si>
  <si>
    <t>196,660.91</t>
  </si>
  <si>
    <t>187,406.92</t>
  </si>
  <si>
    <t>0.68</t>
  </si>
  <si>
    <t>76,280</t>
  </si>
  <si>
    <t>76,269.6</t>
  </si>
  <si>
    <t>6,355.8</t>
  </si>
  <si>
    <t>8,102</t>
  </si>
  <si>
    <t>5,746</t>
  </si>
  <si>
    <t>638</t>
  </si>
  <si>
    <t>78.57</t>
  </si>
  <si>
    <t>6,164.83</t>
  </si>
  <si>
    <t>7,315.6</t>
  </si>
  <si>
    <t>-13.04</t>
  </si>
  <si>
    <t>106,124.48</t>
  </si>
  <si>
    <t>98,075.72</t>
  </si>
  <si>
    <t>7,959.22</t>
  </si>
  <si>
    <t>210,000</t>
  </si>
  <si>
    <t>237,810</t>
  </si>
  <si>
    <t>176,761.9</t>
  </si>
  <si>
    <t>196,607.68</t>
  </si>
  <si>
    <t>-13.98</t>
  </si>
  <si>
    <t>38,610</t>
  </si>
  <si>
    <t>39,166</t>
  </si>
  <si>
    <t>86,687.4</t>
  </si>
  <si>
    <t>87,239.68</t>
  </si>
  <si>
    <t>-20</t>
  </si>
  <si>
    <t>-66.67</t>
  </si>
  <si>
    <t>7,178</t>
  </si>
  <si>
    <t>25,897</t>
  </si>
  <si>
    <t>-40</t>
  </si>
  <si>
    <t>4,290</t>
  </si>
  <si>
    <t>8,240</t>
  </si>
  <si>
    <t>-29.88</t>
  </si>
  <si>
    <t>71,310</t>
  </si>
  <si>
    <t>39,996.5</t>
  </si>
  <si>
    <t>36,065</t>
  </si>
  <si>
    <t>943,690</t>
  </si>
  <si>
    <t>480,536.53</t>
  </si>
  <si>
    <t>675,234.84</t>
  </si>
  <si>
    <t>32,201.53</t>
  </si>
  <si>
    <t>84,704.84</t>
  </si>
  <si>
    <t>46,314</t>
  </si>
  <si>
    <t>โครงการหลักเศรษฐกิจพอเพียงเพื่อพัฒนาสู่อาเซียน</t>
  </si>
  <si>
    <t>2,592</t>
  </si>
  <si>
    <t>โครงการสนับสนุนการเลือกตั้งและการจัดการเลือกตั้ง</t>
  </si>
  <si>
    <t>โครงการส่งเสริมคุณธรรมเพื่อลดอยาก...คนท้องถิ่น</t>
  </si>
  <si>
    <t>1,584</t>
  </si>
  <si>
    <t>โครงการรวมใจภักดิ์ รักสามัคคี ตามวิถีประชาธิปไตย</t>
  </si>
  <si>
    <t>3,850</t>
  </si>
  <si>
    <t>โครงการพัฒนาจริยธรรม คุณธรรม เพื่อคนท้องถิ่น</t>
  </si>
  <si>
    <t>6,126</t>
  </si>
  <si>
    <t>โครงการเทศบาลน่ามองด้วยสองมือ</t>
  </si>
  <si>
    <t>1,728</t>
  </si>
  <si>
    <t>โครงการท้องถิ่นโปร่งใสไร้ทุจริต</t>
  </si>
  <si>
    <t>39,885</t>
  </si>
  <si>
    <t>โครงการจัดงานรัฐพิธีและวันสำคัญต่างๆ</t>
  </si>
  <si>
    <t>3,575</t>
  </si>
  <si>
    <t>โครงการคุณธรรม คุณนะทำ</t>
  </si>
  <si>
    <t>148,480</t>
  </si>
  <si>
    <t>โครงการคนท้องถิ่นก้าวหน้าพาท้องถิ่นก้าวไกล</t>
  </si>
  <si>
    <t>158,690</t>
  </si>
  <si>
    <t>โครงการ รับความรู้ ดูการทำงาน เพิ่มประสบการณ์คนท้องถิ่น</t>
  </si>
  <si>
    <t>โครงการ IT ก้าวหน้า ท้องถิ่นก้าวไกล รองรับอาเซียน</t>
  </si>
  <si>
    <t>23,300</t>
  </si>
  <si>
    <t>170,000</t>
  </si>
  <si>
    <t>81,234</t>
  </si>
  <si>
    <t>86,386</t>
  </si>
  <si>
    <t>กิจกรรมสนับสนุนการเลือกตั้งและการจัดการเลือกตั้ง</t>
  </si>
  <si>
    <t>กิจกรรมสนับสนุนการเลือกตั้งตามหลักประชาธิปไตย</t>
  </si>
  <si>
    <t>กิจกรรมจัดงานรัฐพิธีและวันสำคัญต่างๆ</t>
  </si>
  <si>
    <t>6,325</t>
  </si>
  <si>
    <t>18,775</t>
  </si>
  <si>
    <t>480,640</t>
  </si>
  <si>
    <t>60.21</t>
  </si>
  <si>
    <t>300,000</t>
  </si>
  <si>
    <t>238,099</t>
  </si>
  <si>
    <t>260,012</t>
  </si>
  <si>
    <t>435,860</t>
  </si>
  <si>
    <t>398,355</t>
  </si>
  <si>
    <t>439,477</t>
  </si>
  <si>
    <t>8,460</t>
  </si>
  <si>
    <t>10,167</t>
  </si>
  <si>
    <t>138,000</t>
  </si>
  <si>
    <t>13.11</t>
  </si>
  <si>
    <t>156,000</t>
  </si>
  <si>
    <t>146,050</t>
  </si>
  <si>
    <t>480,000</t>
  </si>
  <si>
    <t>59.01</t>
  </si>
  <si>
    <t>301,860</t>
  </si>
  <si>
    <t>233,895</t>
  </si>
  <si>
    <t>283,260</t>
  </si>
  <si>
    <t>4,957,020</t>
  </si>
  <si>
    <t>4,896,120</t>
  </si>
  <si>
    <t>4,722,416</t>
  </si>
  <si>
    <t>4,528,295</t>
  </si>
  <si>
    <t>2,332,380</t>
  </si>
  <si>
    <t>2,271,480</t>
  </si>
  <si>
    <t>2,097,776</t>
  </si>
  <si>
    <t>1,903,655</t>
  </si>
  <si>
    <t>28,689</t>
  </si>
  <si>
    <t>30,967</t>
  </si>
  <si>
    <t>216,000</t>
  </si>
  <si>
    <t>258,206</t>
  </si>
  <si>
    <t>278,709</t>
  </si>
  <si>
    <t>144,000</t>
  </si>
  <si>
    <t>14.29</t>
  </si>
  <si>
    <t>126,000</t>
  </si>
  <si>
    <t>121,800</t>
  </si>
  <si>
    <t>109,200</t>
  </si>
  <si>
    <t>142,620</t>
  </si>
  <si>
    <t>-47.41</t>
  </si>
  <si>
    <t>271,200</t>
  </si>
  <si>
    <t>104,400</t>
  </si>
  <si>
    <t>1,721,760</t>
  </si>
  <si>
    <t>11.06</t>
  </si>
  <si>
    <t>1,550,280</t>
  </si>
  <si>
    <t>1,572,081</t>
  </si>
  <si>
    <t>1,380,379</t>
  </si>
  <si>
    <t>2,624,640</t>
  </si>
  <si>
    <t>รวมเงินเดือน (ฝ่ายการเมือง)</t>
  </si>
  <si>
    <t>1,490,400</t>
  </si>
  <si>
    <t>198,720</t>
  </si>
  <si>
    <t>695,520</t>
  </si>
  <si>
    <t>ปี 2561</t>
  </si>
  <si>
    <t>ยอดต่าง (%)</t>
  </si>
  <si>
    <t>ปี 2560</t>
  </si>
  <si>
    <t>ปี 2559</t>
  </si>
  <si>
    <t>ปี 2558</t>
  </si>
  <si>
    <t>ปี 2557</t>
  </si>
  <si>
    <t>ประมาณการ</t>
  </si>
  <si>
    <t>รายจ่ายจริง</t>
  </si>
  <si>
    <t>อำเภอเมืองยะลา    จังหวัดยะลา</t>
  </si>
  <si>
    <t>รายงานประมาณการรายจ่าย</t>
  </si>
  <si>
    <t>ตั้งงบประมาณน้อยกว่าปีที่ผ่านมา</t>
  </si>
  <si>
    <t>เงินอุดหนุนทั่วไป สำหรับดำเนินการตามอำนาจหน้าที่และภารกิจถ่ายโอนเลือกทำ</t>
  </si>
  <si>
    <t>หมวดเงินอุดหนุนทั่วไป</t>
  </si>
  <si>
    <t>รายได้ที่รัฐบาลอุดหนุนให้องค์กรปกครองส่วนท้องถิ่น</t>
  </si>
  <si>
    <t>ค่าธรรมเนียมจดทะเบียนสิทธิและนิติกรรมตามประมวลกฎหมายที่ดิน</t>
  </si>
  <si>
    <t>ค่าภาคหลวงปิโตรเลียม</t>
  </si>
  <si>
    <t>ค่าภาคหลวงแร่</t>
  </si>
  <si>
    <t>ตั้งงบประมาณมากกว่าปีที่ผ่านมา</t>
  </si>
  <si>
    <t>ภาษีสรรพสามิต</t>
  </si>
  <si>
    <t>ภาษีสุรา</t>
  </si>
  <si>
    <t>ตั้งงบประมาณเท่ากับปีที่ผ่านมา</t>
  </si>
  <si>
    <t>ภาษีธุรกิจเฉพาะ</t>
  </si>
  <si>
    <t>ภาษีมูลค่าเพิ่มตาม พ.ร.บ. จัดสรรรายได้ฯ</t>
  </si>
  <si>
    <t>ภาษีมูลค่าเพิ่มตาม พ.ร.บ. กำหนดแผนฯ</t>
  </si>
  <si>
    <t>ภาษีและค่าธรรมเนียมรถยนต์และล้อเลื่อน</t>
  </si>
  <si>
    <t>หมวดภาษีจัดสรร</t>
  </si>
  <si>
    <t>รายได้ที่รัฐบาลเก็บแล้วจัดสรรให้องค์กรปกครองส่วนท้องถิ่น</t>
  </si>
  <si>
    <t>รายได้เบ็ดเตล็ดอื่นๆ</t>
  </si>
  <si>
    <t>ค่ารับรองสำเนาและถ่ายเอกสาร</t>
  </si>
  <si>
    <t>หมวดรายได้เบ็ดเตล็ด</t>
  </si>
  <si>
    <t>รายได้จากสาธารณูปโภคและการพาณิชย์</t>
  </si>
  <si>
    <t>หมวดรายได้จากสาธารณูปโภคและการพาณิชย์</t>
  </si>
  <si>
    <t>ดอกเบี้ย</t>
  </si>
  <si>
    <t>หมวดรายได้จากทรัพย์สิน</t>
  </si>
  <si>
    <t>ค่าใบอนุญาตเกี่ยวกับการควบคุมอาคาร</t>
  </si>
  <si>
    <t>ค่าใบอนุญาตให้ตั้งตลาดเอกชน</t>
  </si>
  <si>
    <t>ค่าใบอนุญาตจำหน่ายสินค้าในที่หรือทางสาธารณะ</t>
  </si>
  <si>
    <t>ค่าใบอนุญาตประกอบการค้าสำหรับกิจการที่เป็นอันตรายต่อสุขภาพ</t>
  </si>
  <si>
    <t>ค่าปรับอื่น ๆ</t>
  </si>
  <si>
    <t>ค่าปรับการผิดสัญญา</t>
  </si>
  <si>
    <t>ค่าธรรมเนียมอื่น ๆ</t>
  </si>
  <si>
    <t>ค่าธรรมเนียมเกี่ยวกับทะเบียนพาณิชย์</t>
  </si>
  <si>
    <t>ค่าธรรมเนียมเกี่ยวกับการควบคุมอาคาร</t>
  </si>
  <si>
    <t>ค่าธรรมเนียมเกี่ยวกับใบอนุญาตการขายสุรา</t>
  </si>
  <si>
    <t>หมวดค่าธรรมเนียม ค่าปรับ และใบอนุญาต</t>
  </si>
  <si>
    <t>ภาษีป้าย</t>
  </si>
  <si>
    <t>คั้งงบปรัมาณเท่ากับปีที่ผ่านมา</t>
  </si>
  <si>
    <t>ภาษีบำรุงท้องที่</t>
  </si>
  <si>
    <t>คั้งงบประมาณเพิ่มขี้นจากปีที่ผ่านมา</t>
  </si>
  <si>
    <t>ภาษีโรงเรือนและที่ดิน</t>
  </si>
  <si>
    <t>หมวดภาษีอากร</t>
  </si>
  <si>
    <t>รายได้จัดเก็บเอง</t>
  </si>
  <si>
    <t xml:space="preserve">  บาท  แยกเป็น</t>
  </si>
  <si>
    <t>อำเภอเมืองยะลา  จังหวัดยะลา</t>
  </si>
  <si>
    <t>ประจำปีงบประมาณ  พ.ศ. 2561</t>
  </si>
  <si>
    <t>รายงานรายละเอียดประมาณการรายรับงบประมาณรายจ่ายทั่วไป</t>
  </si>
  <si>
    <t>34,500,000.00</t>
  </si>
  <si>
    <t>37,548,800.00</t>
  </si>
  <si>
    <t>22,982,073.40</t>
  </si>
  <si>
    <t>23,707,665.21</t>
  </si>
  <si>
    <t>0.00</t>
  </si>
  <si>
    <t>รวมทุกหมวด</t>
  </si>
  <si>
    <t>18,600,000.00</t>
  </si>
  <si>
    <t>21,048,800.00</t>
  </si>
  <si>
    <t>6,770,763.00</t>
  </si>
  <si>
    <t>7,956,008.00</t>
  </si>
  <si>
    <t>รวมหมวดเงินอุดหนุนทั่วไป</t>
  </si>
  <si>
    <t>-11.63</t>
  </si>
  <si>
    <t xml:space="preserve">     เงินอุดหนุนทั่วไป สำหรับดำเนินการตามอำนาจหน้าที่และภารกิจถ่ายโอนเลือกทำ</t>
  </si>
  <si>
    <t>15,356,000.00</t>
  </si>
  <si>
    <t>15,770,000.00</t>
  </si>
  <si>
    <t>15,453,196.07</t>
  </si>
  <si>
    <t>15,071,750.13</t>
  </si>
  <si>
    <t>รวมหมวดภาษีจัดสรร</t>
  </si>
  <si>
    <t>1,002.00</t>
  </si>
  <si>
    <t xml:space="preserve">     ค่าธรรมเนียมและค่าใช้น้ำบาดาล</t>
  </si>
  <si>
    <t>7,000.00</t>
  </si>
  <si>
    <t>-9.21</t>
  </si>
  <si>
    <t>7,710.00</t>
  </si>
  <si>
    <t>6,811.00</t>
  </si>
  <si>
    <t>32,602.00</t>
  </si>
  <si>
    <t xml:space="preserve">     ค่าธรรมเนียมจดทะเบียนสิทธิและนิติกรรมตามประมวลกฎหมายที่ดิน</t>
  </si>
  <si>
    <t>40,000.00</t>
  </si>
  <si>
    <t>-50.00</t>
  </si>
  <si>
    <t>80,000.00</t>
  </si>
  <si>
    <t>47,377.07</t>
  </si>
  <si>
    <t>69,548.90</t>
  </si>
  <si>
    <t xml:space="preserve">     ค่าภาคหลวงปิโตรเลียม</t>
  </si>
  <si>
    <t>50,000.00</t>
  </si>
  <si>
    <t>48,845.23</t>
  </si>
  <si>
    <t>31,628.83</t>
  </si>
  <si>
    <t xml:space="preserve">     ค่าภาคหลวงแร่</t>
  </si>
  <si>
    <t>3,100,000.00</t>
  </si>
  <si>
    <t>29.17</t>
  </si>
  <si>
    <t>2,400,000.00</t>
  </si>
  <si>
    <t>3,003,351.54</t>
  </si>
  <si>
    <t>2,449,512.14</t>
  </si>
  <si>
    <t xml:space="preserve">     ภาษีสรรพสามิต</t>
  </si>
  <si>
    <t>1,400,000.00</t>
  </si>
  <si>
    <t>2.94</t>
  </si>
  <si>
    <t>1,360,000.00</t>
  </si>
  <si>
    <t>1,396,252.93</t>
  </si>
  <si>
    <t>1,421,733.88</t>
  </si>
  <si>
    <t xml:space="preserve">     ภาษีสุรา</t>
  </si>
  <si>
    <t>20,000.00</t>
  </si>
  <si>
    <t>24,808.96</t>
  </si>
  <si>
    <t>28,252.92</t>
  </si>
  <si>
    <t xml:space="preserve">     ภาษีธุรกิจเฉพาะ</t>
  </si>
  <si>
    <t>2,500,000.00</t>
  </si>
  <si>
    <t>-24.24</t>
  </si>
  <si>
    <t>3,300,000.00</t>
  </si>
  <si>
    <t>2,666,366.43</t>
  </si>
  <si>
    <t>2,688,592.00</t>
  </si>
  <si>
    <t xml:space="preserve">     ภาษีมูลค่าเพิ่มตาม พ.ร.บ. จัดสรรรายได้ฯ</t>
  </si>
  <si>
    <t>7,839,000.00</t>
  </si>
  <si>
    <t>-0.17</t>
  </si>
  <si>
    <t>7,852,290.00</t>
  </si>
  <si>
    <t>7,820,190.35</t>
  </si>
  <si>
    <t>7,538,458.60</t>
  </si>
  <si>
    <t xml:space="preserve">     ภาษีมูลค่าเพิ่มตาม พ.ร.บ. กำหนดแผนฯ</t>
  </si>
  <si>
    <t>400,000.00</t>
  </si>
  <si>
    <t>-42.86</t>
  </si>
  <si>
    <t>700,000.00</t>
  </si>
  <si>
    <t>439,192.56</t>
  </si>
  <si>
    <t>810,418.86</t>
  </si>
  <si>
    <t xml:space="preserve">     ภาษีและค่าธรรมเนียมรถยนต์และล้อเลื่อน</t>
  </si>
  <si>
    <t>3,000.00</t>
  </si>
  <si>
    <t>852.00</t>
  </si>
  <si>
    <t>10,141.00</t>
  </si>
  <si>
    <t>รวมหมวดรายได้จากทุน</t>
  </si>
  <si>
    <t>-100.00</t>
  </si>
  <si>
    <t xml:space="preserve">     ค่าขายทอดตลาดทรัพย์สิน</t>
  </si>
  <si>
    <t>หมวดรายได้จากทุน</t>
  </si>
  <si>
    <t>3,100.00</t>
  </si>
  <si>
    <t>1,010.00</t>
  </si>
  <si>
    <t>562.00</t>
  </si>
  <si>
    <t>1,370.00</t>
  </si>
  <si>
    <t>รวมหมวดรายได้เบ็ดเตล็ด</t>
  </si>
  <si>
    <t>200.00</t>
  </si>
  <si>
    <t>1,000.00</t>
  </si>
  <si>
    <t>560.00</t>
  </si>
  <si>
    <t>1,330.00</t>
  </si>
  <si>
    <t xml:space="preserve">     รายได้เบ็ดเตล็ดอื่นๆ</t>
  </si>
  <si>
    <t>100.00</t>
  </si>
  <si>
    <t>900.00</t>
  </si>
  <si>
    <t>10.00</t>
  </si>
  <si>
    <t>2.00</t>
  </si>
  <si>
    <t>40.00</t>
  </si>
  <si>
    <t xml:space="preserve">     ค่ารับรองสำเนาและถ่ายเอกสาร</t>
  </si>
  <si>
    <t>200,000.00</t>
  </si>
  <si>
    <t>179,160.00</t>
  </si>
  <si>
    <t>132,405.00</t>
  </si>
  <si>
    <t>รวมหมวดรายได้จากสาธารณูปโภคและการพาณิชย์</t>
  </si>
  <si>
    <t xml:space="preserve">     รายได้จากสาธารณูปโภคอื่น ๆ</t>
  </si>
  <si>
    <t xml:space="preserve">     รายได้จากสาธารณูปโภคและการพาณิชย์</t>
  </si>
  <si>
    <t>407,890.00</t>
  </si>
  <si>
    <t>357,231.13</t>
  </si>
  <si>
    <t>388,175.96</t>
  </si>
  <si>
    <t>รวมหมวดรายได้จากทรัพย์สิน</t>
  </si>
  <si>
    <t>-50.97</t>
  </si>
  <si>
    <t xml:space="preserve">     ดอกเบี้ย</t>
  </si>
  <si>
    <t>8,600.00</t>
  </si>
  <si>
    <t>12,500.00</t>
  </si>
  <si>
    <t>78,186.30</t>
  </si>
  <si>
    <t>4,744.07</t>
  </si>
  <si>
    <t>รวมหมวดค่าธรรมเนียม ค่าปรับ และใบอนุญาต</t>
  </si>
  <si>
    <t>300.00</t>
  </si>
  <si>
    <t>250.00</t>
  </si>
  <si>
    <t>180.00</t>
  </si>
  <si>
    <t xml:space="preserve">     ค่าใบอนุญาตเกี่ยวกับการควบคุมอาคาร</t>
  </si>
  <si>
    <t xml:space="preserve">     ค่าใบอนุญาตให้ตั้งตลาดเอกชน</t>
  </si>
  <si>
    <t xml:space="preserve">     ค่าใบอนุญาตจำหน่ายสินค้าในที่หรือทางสาธารณะ</t>
  </si>
  <si>
    <t>2,000.00</t>
  </si>
  <si>
    <t xml:space="preserve">     ค่าใบอนุญาตประกอบการค้าสำหรับกิจการที่เป็นอันตรายต่อสุขภาพ</t>
  </si>
  <si>
    <t>-90.00</t>
  </si>
  <si>
    <t>22,001.30</t>
  </si>
  <si>
    <t>135.00</t>
  </si>
  <si>
    <t xml:space="preserve">     ค่าปรับอื่น ๆ</t>
  </si>
  <si>
    <t>-54.55</t>
  </si>
  <si>
    <t>4,400.00</t>
  </si>
  <si>
    <t>49,686.00</t>
  </si>
  <si>
    <t xml:space="preserve">     ค่าปรับการผิดสัญญา</t>
  </si>
  <si>
    <t>160.00</t>
  </si>
  <si>
    <t>720.00</t>
  </si>
  <si>
    <t xml:space="preserve">     ค่าธรรมเนียมอื่น ๆ</t>
  </si>
  <si>
    <t>-60.00</t>
  </si>
  <si>
    <t>500.00</t>
  </si>
  <si>
    <t>370.00</t>
  </si>
  <si>
    <t>170.00</t>
  </si>
  <si>
    <t xml:space="preserve">     ค่าธรรมเนียมเกี่ยวกับทะเบียนพาณิชย์</t>
  </si>
  <si>
    <t>600.00</t>
  </si>
  <si>
    <t>5,544.40</t>
  </si>
  <si>
    <t>3,364.47</t>
  </si>
  <si>
    <t xml:space="preserve">     ค่าธรรมเนียมเกี่ยวกับการควบคุมอาคาร</t>
  </si>
  <si>
    <t>174.60</t>
  </si>
  <si>
    <t xml:space="preserve">     ค่าธรรมเนียมเกี่ยวกับใบอนุญาตการขายสุรา</t>
  </si>
  <si>
    <t>132,300.00</t>
  </si>
  <si>
    <t>105,600.00</t>
  </si>
  <si>
    <t>142,122.90</t>
  </si>
  <si>
    <t>143,071.05</t>
  </si>
  <si>
    <t>รวมหมวดภาษีอากร</t>
  </si>
  <si>
    <t>6,300.00</t>
  </si>
  <si>
    <t>950.00</t>
  </si>
  <si>
    <t>800.00</t>
  </si>
  <si>
    <t xml:space="preserve">     ภาษีป้าย</t>
  </si>
  <si>
    <t>81,640.15</t>
  </si>
  <si>
    <t>86,107.24</t>
  </si>
  <si>
    <t xml:space="preserve">     ภาษีบำรุงท้องที่</t>
  </si>
  <si>
    <t>76,000.00</t>
  </si>
  <si>
    <t>38.18</t>
  </si>
  <si>
    <t>55,000.00</t>
  </si>
  <si>
    <t>59,882.75</t>
  </si>
  <si>
    <t>56,163.81</t>
  </si>
  <si>
    <t xml:space="preserve">     ภาษีโรงเรือนและที่ดิน</t>
  </si>
  <si>
    <t>รายรับจริง</t>
  </si>
  <si>
    <t xml:space="preserve"> </t>
  </si>
  <si>
    <t>อำเภอ เมืองยะลา  จังหวัดยะลา</t>
  </si>
  <si>
    <t>รายงานประมาณการรายรับ</t>
  </si>
  <si>
    <t>ตำแหน่ง ...............................................</t>
  </si>
  <si>
    <t>(...............................................)</t>
  </si>
  <si>
    <t>(ลงนาม)..................................................</t>
  </si>
  <si>
    <t>เห็นชอบ</t>
  </si>
  <si>
    <t>ประกาศ ณ วันที่ ......................................................................</t>
  </si>
  <si>
    <t>ข้อ 7. ให้...............................................มีหน้าที่รักษาการให้เป็นไปตามบัญญัตินี้</t>
  </si>
  <si>
    <t>ข้อ 6. ให้...............................................ปฏิบัติการเบิกจ่ายเงินงบประมาณที่ได้รับอนุมัติให้เป็นไปตามระเบียบการเบิกจ่ายเงินของเทศบาลตำบล</t>
  </si>
  <si>
    <t>รวมรายจ่าย</t>
  </si>
  <si>
    <t>ยอดรวม</t>
  </si>
  <si>
    <t>งบ</t>
  </si>
  <si>
    <t xml:space="preserve">ข้อ 5. งบประมาณรายจ่ายเฉพาะการ จ่ายจากรายได้ เป็นจำนวนรวมทั้งสิ้น 0 บาท ดังนี้ </t>
  </si>
  <si>
    <t>งบประมาณรายจ่ายทั้งสิ้น</t>
  </si>
  <si>
    <t>ด้านการดำเนินงานอื่น</t>
  </si>
  <si>
    <t>ด้านการเศรษฐกิจ</t>
  </si>
  <si>
    <t>ด้านบริการชุมชนและสังคม</t>
  </si>
  <si>
    <t>ด้านบริหารทั่วไป</t>
  </si>
  <si>
    <t>ข้อ 3. งบประมาณรายจ่ายประจำปีงบประมาณ พ.ศ. 2561 เป็นจำนวนรวมทั้งสิ้น 34,500,000 บาท</t>
  </si>
  <si>
    <t>ข้อ 2. เทศบัญญัติ นี้ให้ใช้บังคับตั้งแต่วันที่ 1 ตุลาคม พ.ศ. 2560 เป็นต้นไป</t>
  </si>
  <si>
    <t>ข้อ 1. เทศบัญญัติ นี้เรียกว่า เทศบัญญัติงบประมาณรายจ่ายประจำปีงบประมาณ พ.ศ. 2561</t>
  </si>
  <si>
    <t>งบประมาณรายจ่าย ประจำปีงบประมาณ พ.ศ. 2561</t>
  </si>
  <si>
    <t>เทศบัญญัติ</t>
  </si>
  <si>
    <t>                                             รวม</t>
  </si>
  <si>
    <t>    งบกลาง</t>
  </si>
  <si>
    <t>งาน</t>
  </si>
  <si>
    <t>    ค่าสาธารณูปโภค</t>
  </si>
  <si>
    <t>    ค่าวัสดุ</t>
  </si>
  <si>
    <t>    ค่าใช้สอย</t>
  </si>
  <si>
    <t>    ค่าที่ดินและสิ่งก่อสร้าง</t>
  </si>
  <si>
    <t>    เงินอุดหนุน</t>
  </si>
  <si>
    <t>395,000</t>
  </si>
  <si>
    <t>748,000</t>
  </si>
  <si>
    <t>    ค่าตอบแทน</t>
  </si>
  <si>
    <t>1,131,300</t>
  </si>
  <si>
    <t>1,950,560</t>
  </si>
  <si>
    <t>    เงินเดือน (ฝ่ายประจำ)</t>
  </si>
  <si>
    <t>33,900</t>
  </si>
  <si>
    <t>    ค่าครุภัณฑ์</t>
  </si>
  <si>
    <t>286,900</t>
  </si>
  <si>
    <t>667,760</t>
  </si>
  <si>
    <t>303,000</t>
  </si>
  <si>
    <t>1,019,260</t>
  </si>
  <si>
    <t>    รายจ่ายอื่น</t>
  </si>
  <si>
    <t>1,250,640</t>
  </si>
  <si>
    <t>667,000</t>
  </si>
  <si>
    <t>2,407,840</t>
  </si>
  <si>
    <t>4,641,980</t>
  </si>
  <si>
    <t>    เงินเดือน (ฝ่ายการเมือง)</t>
  </si>
  <si>
    <t>7,266,620</t>
  </si>
  <si>
    <t>รายจ่ายตามงานและงบรายจ่าย</t>
  </si>
  <si>
    <t>ด้าน</t>
  </si>
  <si>
    <t>ของ เทศบาลตำบลยุโป</t>
  </si>
  <si>
    <t>ประกอบร่างเทศบัญญัติ  งบประมาณรายจ่าย</t>
  </si>
  <si>
    <t>บันทึกหลักการและเหตุผล</t>
  </si>
  <si>
    <t>รวมจ่ายจากงบประมาณ</t>
  </si>
  <si>
    <t>จ่ายจากงบประมาณ</t>
  </si>
  <si>
    <t>ประมาณการ ปี 2561</t>
  </si>
  <si>
    <t>ประมาณการ ปี 2560</t>
  </si>
  <si>
    <t>รายจ่ายจริงปี 2559</t>
  </si>
  <si>
    <t>รายจ่าย</t>
  </si>
  <si>
    <t>ประกอบงบประมาณรายจ่ายประจำปีงบประมาณ พ.ศ. 2561</t>
  </si>
  <si>
    <t>คำแถลงงบประมาณ</t>
  </si>
  <si>
    <t>รวมรายได้ที่รัฐบาลอุดหนุนให้องค์กรปกครองส่วนท้องถิ่น</t>
  </si>
  <si>
    <t>รวมรายได้ที่รัฐบาลเก็บแล้วจัดสรรให้องค์กรปกครองส่วนท้องถิ่น</t>
  </si>
  <si>
    <t>รวมรายได้จัดเก็บเอง</t>
  </si>
  <si>
    <t>(6) รายจ่ายที่จ่ายจากเงินทุนสำรองเงินสะสม 0.00 บาท</t>
  </si>
  <si>
    <t>(5) รายจ่ายที่จ่ายจากเงินสะสม จำนวน 0.00 บาท</t>
  </si>
  <si>
    <t>(4) รายจ่ายที่จ่ายจากเงินอุดหนุนที่รัฐบาลให้โดยระบุวัตถุประสงค์ จำนวน 0.00 บาท</t>
  </si>
  <si>
    <t>606,000.00</t>
  </si>
  <si>
    <t>5,114,200.00</t>
  </si>
  <si>
    <t>3,200,934.01</t>
  </si>
  <si>
    <t>7,928,700.00</t>
  </si>
  <si>
    <t>7,455,217.25</t>
  </si>
  <si>
    <t>(3) รายจ่ายจริง จำนวน 24,305,051.26 บาท ประกอบด้วย</t>
  </si>
  <si>
    <t>(2) เงินอุดหนุนที่รัฐบาลให้โดยระบุวัตถุประสงค์ จำนวน 0.00 บาท</t>
  </si>
  <si>
    <t>18,861,781.00</t>
  </si>
  <si>
    <t>12,591,795.73</t>
  </si>
  <si>
    <t>57,441.00</t>
  </si>
  <si>
    <t>2,123.00</t>
  </si>
  <si>
    <t>151,646.00</t>
  </si>
  <si>
    <t>203,315.97</t>
  </si>
  <si>
    <t>5,828.40</t>
  </si>
  <si>
    <t>138,257.32</t>
  </si>
  <si>
    <t>(1) รายรับจริง จำนวน 32,012,188.42 บาท ประกอบด้วย</t>
  </si>
  <si>
    <t>2. การบริหารงบประมาณ ในปีงบประมาณ 2560 ณ วันที่ 31 กรกฎาคม พ.ศ.2560</t>
  </si>
  <si>
    <t>1.2 เงินกู้คงค้าง จำนวน 0.00 บาท</t>
  </si>
  <si>
    <t>1.1.5 รายการที่ได้กันเงินไว้โดยยังไม่ได้ก่อหนี้ผูกพัน จำนวน 1 โครงการ รวม 4,414.00 บาท</t>
  </si>
  <si>
    <t>1.1.4 รายการที่ได้กันเงินไว้แบบก่อหนี้ผูกพันและยังไม่ได้เบิกจ่าย จำนวน 0 โครงการ รวม 0.00 บาท</t>
  </si>
  <si>
    <t>1.1.3 เงินทุนสำรองเงินสะสม จำนวน 12,624,143.67 บาท</t>
  </si>
  <si>
    <t>1.1.2 เงินสะสม จำนวน 8,624,321.70 บาท</t>
  </si>
  <si>
    <t>1.1.1 เงินฝากธนาคาร จำนวน 28,317,084.14 บาท</t>
  </si>
  <si>
    <t>1.1 งบประมาณรายจ่ายทั่วไป</t>
  </si>
  <si>
    <t>1. สถานะการคลัง</t>
  </si>
  <si>
    <t>              บัดนี้ถึงเวลาที่คณะผู้บริหารของเทศบาลตำบลยุโป จะได้เสนอร่างเทศบัญญัติ งบประมาณรายจ่ายประจำปีต่อสภาเทศบาลตำบลยุโปอีกครั้งหนึ่ง ฉะนั้น ในโอกาสนี้ คณะผู้บริหารเทศบาลตำบลยุโปจึงขอชี้แจงให้ท่านประธานและสมาชิกทุกท่านได้ทราบถึงสถานะการคลังตลอดจนหลักการและแนวนโยบายการดำเนินการ ในปีงบประมาณ พ.ศ. 2561 ดังต่อไปนี้</t>
  </si>
  <si>
    <t>ท่านประธานสภาฯ และสมาชิกสภาเทศบาลตำบลยุโป</t>
  </si>
  <si>
    <t>ของ</t>
  </si>
  <si>
    <t>คำแถลงประกอบงบประมาณรายจ่าย</t>
  </si>
  <si>
    <t>ส่วนที่ 1</t>
  </si>
  <si>
    <t>คน</t>
  </si>
  <si>
    <t>หญิง</t>
  </si>
  <si>
    <t>ชาย</t>
  </si>
  <si>
    <t>ประชากรทั้งหมด</t>
  </si>
  <si>
    <t>ตารางกิโลเมตร</t>
  </si>
  <si>
    <t>พื้นที่</t>
  </si>
  <si>
    <t xml:space="preserve">  เขต/อำเภอ เมืองยะลา  จังหวัดยะลา  95000</t>
  </si>
  <si>
    <t>ม.1 ต.ยุโป อ.เมืองยะลา จ.ยะลา  ซอย-  ถนน-  แขวง/ตำบล ยุโป</t>
  </si>
  <si>
    <t>- - - - - - - - - - - - - - - - - - - - - - - - - - - - - - - - - - - - - - - - - - - - - - - - - - - - - - - - - - - - - - - - -</t>
  </si>
  <si>
    <t>เขต/อำเภอ เมืองยะลา    จังหวัดยะลา</t>
  </si>
  <si>
    <t>ปี  2559</t>
  </si>
  <si>
    <t xml:space="preserve">รายรับจริง </t>
  </si>
  <si>
    <t xml:space="preserve">ประมาณการ </t>
  </si>
  <si>
    <t>โดยที่เป็นการสมควรตั้งงบประมาณรายจ่ายประจำปีงบประมาณ พ.ศ. 2561  อาศัย</t>
  </si>
  <si>
    <t>อำนาจตามความในพระราชบัญญัติ</t>
  </si>
  <si>
    <t xml:space="preserve"> มาตรา   จึงตราขึ้นไว้โดยความเห็นชอบของ และโดยอนุมัติของ...............................................</t>
  </si>
  <si>
    <t>ข้อ 4. งบประมาณรายจ่ายทั่วไป จ่ายจากรายได้จัดเก็บเอง หมวดภาษีจัดสรร และหมวดเงินอุดหนุน</t>
  </si>
  <si>
    <t>ทั่วไป เป็นจำนวนรวมทั้งสิ้น 34,500,000 บาท โดยแยกรายละเอียดตามแผนงานได้ดังนี้</t>
  </si>
  <si>
    <t>ประมาณการรายรับรวมทั้งสิ้น   34,500,000</t>
  </si>
  <si>
    <t>ค่าตอบ แทน</t>
  </si>
  <si>
    <t>ในปีงบประมาณ พ.ศ.2560 ณ วันที่ 31 กรกฎาคม พ.ศ.2560 องค์กรปกครองส่วนท้องถิ่นมี</t>
  </si>
  <si>
    <t>สถานะการเงิน ดังนี้</t>
  </si>
  <si>
    <t xml:space="preserve">เพื่อจ่ายเป็นเงินเดือนนายกเทศมนตรี 1 อัตรา          
</t>
  </si>
  <si>
    <t xml:space="preserve">รองนายกเทศมนตรี 2 อัตรา ตั้งจ่ายจากเงินรายได้  </t>
  </si>
  <si>
    <t xml:space="preserve">เพื่อจ่ายเป็นเงินค่าตอบแทนประจำตำแหน่งนายกเทศมนตรี
</t>
  </si>
  <si>
    <t xml:space="preserve"> 1 อัตราและรองนายกเทศมนตรี 2 อัตรา ตั้งจ่ายจากเงินรายได้ 
</t>
  </si>
  <si>
    <t xml:space="preserve">เพื่อจ่ายเป็นเงินค่าตอบแทนพิเศษนายกเทศมนตรี 1  อัตรา  
</t>
  </si>
  <si>
    <t xml:space="preserve">และรองนายกเทศมนตรี  2 อัตรา ตั้งจ่ายจากเงินรายได้ 
</t>
  </si>
  <si>
    <t xml:space="preserve">ตำแหน่งละ 1  อัตรา  สมาชิกสภาเทศบาล จำนวน 10 อัตรา ตั้งจ่ายจากเงินรายได้ 
</t>
  </si>
  <si>
    <t xml:space="preserve">เพื่อจ่ายเป็นเงินค่าตอบแทนประธานสภา,รองประธานสภา  
</t>
  </si>
  <si>
    <t>ประมาณการรายจ่ายรวมทั้งสิ้น 34,500,000 บาท จ่ายจากรายได้จัดเก็บเอง  หมวดภาษีจัดสรร</t>
  </si>
  <si>
    <t xml:space="preserve">และหมวดเงินอุดหนุนทั่วไป แยกเป็น </t>
  </si>
  <si>
    <t xml:space="preserve">ที่ปรึกษานายกเทศมนตรี 1 อัตรา  ตั้งจ่ายจากเงินรายได้ 
</t>
  </si>
  <si>
    <t>เพื่อจ่ายเป็นเงินเดือนของพนักงานเทศบาล พร้อมทั้งเงินปรับปรุง</t>
  </si>
  <si>
    <t>เงินเดือน จำนวน 9  อัตรา  ตั้งจ่ายจากเงินรายได้</t>
  </si>
  <si>
    <t>อำเภอเมืองยะลา   จังหวัดยะลา</t>
  </si>
  <si>
    <t>เพื่อจ่ายเป็นเงินค่าตอบแทนรายเดือนนอกเหนือจากเงินประจำ</t>
  </si>
  <si>
    <t>ตำแหน่ง เงินค่าครองชีพชั่วคราว เงินค่าตอบแทนพิเศษรายเดือน</t>
  </si>
  <si>
    <t>ของเจ้าหน้าที่ผู้ปฏิบัติงานในพื้นที่จังหวัดชายแดนภาคใต้ เงินเพิ่มอื่นๆ ที่เบิกได้ตามระเบียบฯ ตั้งจ่ายจากเงินรายได้</t>
  </si>
  <si>
    <t>อื่นๆ ที่เบิกได้ตามระเบียบฯ ตั้งจ่ายจากเงินรายได้</t>
  </si>
  <si>
    <t>เพื่อจ่ายเป็นค่าตอบแทนพนักงานจ้าง จำนวน 3 อัตรา </t>
  </si>
  <si>
    <t>ที่ปฏิบัติงานในงานธุรการ ตั้งจ่ายจากเงินรายได้</t>
  </si>
  <si>
    <t>เพื่อจ่ายเป็นเงินค่าครองชีพชั่วคราวของพนักงานจ้าง </t>
  </si>
  <si>
    <t>เงินค่าตอบแทนพิเศษรายเดือนของเจ้าหน้าที่ผู้ปฏิบัติงานในพื้นที่</t>
  </si>
  <si>
    <t>จังหวัดชายแดนภาคใต้ที่ปฏิบัติงานในงานธุรการ </t>
  </si>
  <si>
    <t>ตั้งจ่ายจากเงินรายได้</t>
  </si>
  <si>
    <t>เพื่อจ่ายเป็นค่าใช้จ่ายการคัดเลือกพนักงานและลูกจ้างของ</t>
  </si>
  <si>
    <t>คณะกรรมการต่างๆ  ค่าตอบแทนประชาคมเงินประโยชน์ตอบ</t>
  </si>
  <si>
    <t>เงินรายได้ 481,180 บาท เงินอุดหนุนทั่วไป 460 บาท </t>
  </si>
  <si>
    <t>แทนอื่นสำหรับพนักงานส่วนท้องถิ่นกรณีพิเศษ  ตั้งจ่ายจาก</t>
  </si>
  <si>
    <t>อปท. ค่าสมนาคุณ ค่ารางวัลกรรมการสอบ และอื่นๆ </t>
  </si>
  <si>
    <t xml:space="preserve">เพื่อจ่ายเป็นค่าเช่าบ้านของพนักงานเทศบาลผู้มีสิทธิตามระเบียบ
</t>
  </si>
  <si>
    <t>ทางราชการ ตั้งจ่ายจากเงินรายได้  </t>
  </si>
  <si>
    <t xml:space="preserve"> เพื่อจ่ายเป็นค่าช่วยเหลือการศึกษาบุตรของพนักงานเทศบาล
</t>
  </si>
  <si>
    <t>และผู้มีสิทธิตามระเบียบทางราชการ ตั้งจ่ายจากเงินรายได้   </t>
  </si>
  <si>
    <t>เพื่อจ่ายเป็นค่ารับวารสาร ค่าจ้างเหมาบริการ ค่าเบี้ยประกันรถ</t>
  </si>
  <si>
    <t>ที่ใช้ในการปฏิบัติงาน ค่าจ้างเหมาบุคคลภายนอกในการรักษา</t>
  </si>
  <si>
    <t>ค่ารับรองในการต้อนรับบุคคล หรือคณะบุคคลที่มานิเทศ </t>
  </si>
  <si>
    <t>ตรวจงาน เยี่ยมชม หรือทัศนศึกษาดูงานหรือมาดำเนินกิจกรรม</t>
  </si>
  <si>
    <t>ใดที่เป็นประโยชน์แก่เทศบาลและเจ้าหน้าที่ที่เกี่ยวข้องซึ่ง</t>
  </si>
  <si>
    <t>ค่าเครื่องดื่ม ค่าอาหารว่างหรือของประกอบ  รวมถึงค่าของขวัญ </t>
  </si>
  <si>
    <t>ค่าบริการ ค่าเลี้ยงรับรองในการประชุมสภาและหรือ</t>
  </si>
  <si>
    <t>คณะกรรมการ อนุกรรมการ และการประชุมต่างๆ</t>
  </si>
  <si>
    <t>ของเทศบาล  ตั้งจ่ายจากเงินรายได้</t>
  </si>
  <si>
    <t>เพื่อจ่ายเป็นค่าอาหารว่างและเครื่องดื่ม  ค่าตอบแทนวิทยากร </t>
  </si>
  <si>
    <t>เพื่อจ่ายเป็นค่าใช้จ่ายในการดำเนินการต่างๆเช่น การจัดการ</t>
  </si>
  <si>
    <t>เลือกตั้งท้องถิ่น การประชาสัมพันธ์ การรณรงค์ หรือการให้ข้อมูล</t>
  </si>
  <si>
    <t>ข่าวสารต่างๆแก่ประชาชนให้ทราบถึงสิทธิและหน้าที่</t>
  </si>
  <si>
    <t>และการมีส่วนร่วมทางการเมืองในการเลือกตั้งระดับต่างๆ  </t>
  </si>
  <si>
    <t>เพื่อจ่ายเป็นค่าใช้จ่ายในพิธีทางศาสนา ค่าดอกไม้ธูปเทียน </t>
  </si>
  <si>
    <t>ค่าอาหารว่างและเครื่องดื่ม  ค่าอาหารว่าง ค่าใช้จ่ายในการ</t>
  </si>
  <si>
    <t>จัดหา พลุ ดอกไม้ไฟ ค่าจัดนิทรรศการ ค่าของขวัญของรางวัลใน</t>
  </si>
  <si>
    <t>การจัดกิจกรรม ค่าเช่าเครื่องเสียง ค่าวัสดุต่างๆ ที่จำเป็น</t>
  </si>
  <si>
    <t>ตั้งจ่ายจาากเงินรายได้ ปรากฎในแผนพัฒนาสี่ปี หน้า 97</t>
  </si>
  <si>
    <t>เพื่อจ่ายเป็นค่าบำรุงรักษาหรือซ่อมแซมทรัพย์สินที่ชำรุดเสียหาย </t>
  </si>
  <si>
    <t>เพื่อให้ใช้งานได้ปกติ ตั้งจ่ายจากเงินรายได้</t>
  </si>
  <si>
    <t>เพื่อจ่ายเป็นค่าอาหารว่างและเครื่องดื่ม ค่าตอบแทน  </t>
  </si>
  <si>
    <t>วิทยากร ค่าเช่าอุปกรณ์ ค่าวัสดุอุปกรณ์ต่างๆที่จำเป็น </t>
  </si>
  <si>
    <t>ค่าเช่าอุปกรณ์ ค่าวัสดุอุปกรณ์ต่างๆที่จำเป็น</t>
  </si>
  <si>
    <t>เพื่อจ่ายเป็นทะเบียนคุมหนังสือรับ -หนังสือส่ง สมุดลงเวลา</t>
  </si>
  <si>
    <t>ปฏิบัติงาน  ค่ากระดาษ กระดาษคาร์บอน ปากกาเคมี ลวดเย็บ</t>
  </si>
  <si>
    <t>กระดาษ เครื่องคิดเลข เครื่องเจาะกระดาษ ฯลฯ</t>
  </si>
  <si>
    <t xml:space="preserve">ตั้งจ่ายจากเงินรายได้     
</t>
  </si>
  <si>
    <t>ปลั๊กไฟฟ้า ชิ้นส่วนวิทยุ หม้อแปลงไฟฟ้า  ฯลฯ ตั้งจ่ายจากเงินรายได้</t>
  </si>
  <si>
    <t>น้ำยาเช็ดกระจก น้ำยาขัดห้องน้ำ น้ำยาขัดพื้น พรหมเช็ดเท้า ผ้าเช็ด</t>
  </si>
  <si>
    <t>ทำความสะอาด   ถ้วยกาแฟ ชั้นวางกาแฟ จาน ชาม ถ้วย </t>
  </si>
  <si>
    <t>เพื่อจ่ายเป็นค่าสิ่งของเครื่องใช้ ต่างๆ เช่น  แปรง ไม้กวาด ผ้าปูโต๊ะ  </t>
  </si>
  <si>
    <t>กระจกเงา ฯลฯ  ตั้งจ่ายจากเงินรายได้</t>
  </si>
  <si>
    <t>ค้อน คีม  ฯลฯ ตั้งจ่ายจากเงินรายได้</t>
  </si>
  <si>
    <t>ฟิล์มกรองแสง ฯลฯ ตั้งจ่ายจากเงินรายได้</t>
  </si>
  <si>
    <t>น้ำมันเครื่อง ฯลฯ ตั้งจ่ายจากเงินรายได้</t>
  </si>
  <si>
    <t>เพื่อจ่ายเป็นค่าวัสดุคอมพิวเตอร์ เช่น แผ่นบันทึกข้อมูล หมึกสำหรับ</t>
  </si>
  <si>
    <t>เครื่องพิมพ์ กระดาษต่อเนื่อง  เครื่องอ่าน แป้นพิมพ์ </t>
  </si>
  <si>
    <t>เพื่อจ่ายเป็นค่าดำเนินการปรับปรุงอาคาร</t>
  </si>
  <si>
    <t xml:space="preserve"> งานปรับปรุงห้องน้ำห้องส้วม)
</t>
  </si>
  <si>
    <t xml:space="preserve">1. งานปรับปรุงสำนักงาน  (งานปรับปรุงสำนักงาน 
</t>
  </si>
  <si>
    <t>2. งานต่อเติมอาคาร( งานต่อเติมอาคาร
 </t>
  </si>
  <si>
    <t>/งานป้อมยาม/ งานไฟฟ้าแสงสว่าง)</t>
  </si>
  <si>
    <t>ตามประมาณการแนบท้าย ตั้งจ่ายจากเงินอุดหนุนทั่วไป ปรากฏใน</t>
  </si>
  <si>
    <t>เพื่อจ่ายเป็นค่าวัสดุไฟฟ้าและวิทยุ  เช่น ฟิวส์ หลอดไฟฟ้า สายไฟฟ้า </t>
  </si>
  <si>
    <t>เพื่อจ่ายค่าชื้อวัสดุก่อสร้าง เช่น ไม้  สี ตะปู เหล็ก  ก๊อกน้ำ </t>
  </si>
  <si>
    <t>เพื่อจ่ายเป็นค่ายางนอก ยางใน แบตเตอรี่ หม้อน้ำรถยนต์ </t>
  </si>
  <si>
    <t>เพื่อจ่ายเป็นค่าน้ำมันดีเซล น้ำมัน เบนซิน แก๊สหุงต้ม น้ำมันจารบี </t>
  </si>
  <si>
    <t>เมาท์และเครื่องบันทึกข้อมูลแบบต่าง ๆ ตั้งจ่ายจากเงินรายได้</t>
  </si>
  <si>
    <t xml:space="preserve">เพื่อจ่ายเป็นค่าโทรศัพท์ประจำสำนักงาน  ตั้งจ่ายจากเงินรายได้  
</t>
  </si>
  <si>
    <t>เพื่อจ่ายเป็นค่าไปรษณีย์  ค่าซื้อดวงตราไปรษณียากร ฯลฯ</t>
  </si>
  <si>
    <t xml:space="preserve">ตั้งจ่ายจากเงินรายได้ 
</t>
  </si>
  <si>
    <t>เพื่อจ่ายเป็นค่าบริการอินเตอร์เน็ท ฯลฯ ตั้งจ่ายจากเงินรายได้</t>
  </si>
  <si>
    <t>เพื่อจ่ายเป็นค่าจ้างที่ปรึกษาในการสำรวจความพึงพอใจในการ</t>
  </si>
  <si>
    <t>ให้บริการสาธารณะของเทศบาลตำบลยุโป ตั้งจ่ายจากเงินอุดหนุนทั่วไป</t>
  </si>
  <si>
    <t>เงินเดือน จำนวน  6 อัตรา  ตั้งจ่ายจากเงินรายได้</t>
  </si>
  <si>
    <t>เพื่อจ่ายเป็นเงินค่าครองชีพชั่วคราว เงินค่าตอบแทนพิเศษรายเดือน</t>
  </si>
  <si>
    <t>ของเจ้าหน้าที่ผู้ปฏิบัติงานในพื้นที่จังหวัดชายแดนภาคใต้</t>
  </si>
  <si>
    <t> เงินเพิ่มอื่นๆ ที่เบิกได้ตามระเบียบฯ ตั้งจ่ายจากเงินรายได้</t>
  </si>
  <si>
    <t>เพื่อจ่ายเป็นค่าตอบแทนพนักงานจ้าง  จำนวน 3   อัตรา  </t>
  </si>
  <si>
    <t>ที่ปฏิบัติงาน ในงานการเงินและบัญชี งานทะเบียนทรัพย์สินและพัสดุ  </t>
  </si>
  <si>
    <t>งานจัดเก็บและพัฒนารายได้  ตั้งจ่ายจากเงินรายได้</t>
  </si>
  <si>
    <t>เพื่อจ่ายเป็นเงินค่าครองชีพชั่วคราวของพนักงานจ้าง เงินค่าตอบแทน</t>
  </si>
  <si>
    <t>พิเศษรายเดือนของเจ้าหน้าที่ผู้ปฏิบัติงานในพื้นที่จังหวัดชายแดน</t>
  </si>
  <si>
    <t>ภาคใต้ที่ปฏิบัติงานในงานการเงินและบัญชี งานทะเบียนทรัพย์สิน</t>
  </si>
  <si>
    <t>และพัสดุ งานจัดเก็บและพัฒนารายได้  ตั้งจ่ายจากเงินรายได้</t>
  </si>
  <si>
    <t>เพื่อจ่ายเป็นค่าเช่าบ้านของพนักงานเทศบาลผู้มีสิทธิตามระเบียบ</t>
  </si>
  <si>
    <t xml:space="preserve">ทางราชการ  ตั้งจ่ายจากเงินรายได้  
</t>
  </si>
  <si>
    <t>เพื่อจ่ายเป็นค่าช่วยเหลือการศึกษาบุตรของพนักงานเทศบาล</t>
  </si>
  <si>
    <t xml:space="preserve">และผู้มีสิทธิตามระเบียบทางราชการ ตั้งจ่ายจากเงินรายได้  
</t>
  </si>
  <si>
    <t>เพื่อจ่ายเป็น ค่าโฆษณาและเผยแพร่ ค่าบริการ ค่าจ้างเหมาบริการ</t>
  </si>
  <si>
    <t xml:space="preserve">บุคคลภายนอก ตั้งจ่ายจากเงินรายได้  
</t>
  </si>
  <si>
    <t xml:space="preserve">เพื่อจ่ายเป็นค่าใช้จ่ายในการเดินทางไปราชการของพนักงานเทศบาล 
</t>
  </si>
  <si>
    <t xml:space="preserve">และผู้มีสิทธิตามระเบียบของทางราชการ ตั้งจ่ายจากเงินรายได้  </t>
  </si>
  <si>
    <t xml:space="preserve">เพื่อจ่ายเป็นค่าธรรมเนียม ค่าลงทะเบียนในการฝึกอบรมสัมมนาต่างๆ 
</t>
  </si>
  <si>
    <t xml:space="preserve">ตั้งจ่ายจากเงินรายได้    </t>
  </si>
  <si>
    <t>เพื่อเป็นค่าใช้จ่ายในการปรับปรุงระบบข้อมูลแผนที่ภาษีและทะเบียน</t>
  </si>
  <si>
    <t>ทรัพย์สิน พร้อมฝึกอบรมเจ้าหน้าที่ให้มีความรู้ระบบสารสนเทศและ</t>
  </si>
  <si>
    <t>ค่าใช้จ่ายอื่นๆที่จำเป็น ตั้งจ่ายจากเงินอุดหนุนทั่วไป </t>
  </si>
  <si>
    <t>ปรากฏในแผนพัฒนาสี่ปีหน้า 97</t>
  </si>
  <si>
    <t>เพื่อจ่ายเป็นค่าแบบพิมพ์ สมุดบัญชี ทะเบียนคุมรายรับ-รายจ่าย </t>
  </si>
  <si>
    <t>ค่ากระดาษ กระดาษคาร์บอน ฯลฯ ตั้งจ่ายจากเงินรายได้</t>
  </si>
  <si>
    <t>ค่าจัดซื้อน้ำมันเชื้อเพลิง น้ำมันเบนซิน น้ำมันเครื่อง  </t>
  </si>
  <si>
    <t>ค่าจัดซื้อหมึกเครื่องพิมพ์ เมาส์ แป้นพิมพ์  แผ่นกรองแสง แผ่นซีดี </t>
  </si>
  <si>
    <t>แผ่นดีวีดี แผ่นรองเมาส์ แฮนดี้ไดร์บันทึกข้อมูล ฯลฯ </t>
  </si>
  <si>
    <t>เพื่อจ่ายเป็นค่าตอบแทนพนักงานจ้าง  จำนวน 3  อัตรา  </t>
  </si>
  <si>
    <t>ที่ปฏิบัติงานในงานป้องกันและบรรเทาสาธารณภัย </t>
  </si>
  <si>
    <t> ตั้งจ่ายจากเงินรายได้</t>
  </si>
  <si>
    <t>ภาคใต้ที่ปฏิบัติงานในงานป้องกันและบรรเทาสาธารณภัย </t>
  </si>
  <si>
    <t>เพื่อจ่ายเป็นค่าจ้างเหมาบริการ ค่าจ้างทำป้ายเตือนภัย ฯลฯ</t>
  </si>
  <si>
    <t xml:space="preserve">และผู้มีสิทธิตามระเบียบของทางราชการ  ตั้งจ่ายจากเงินรายได้  </t>
  </si>
  <si>
    <t>เพื่อจ่ายเป็นค่าใช้จ่ายในการเดินทางไปราชการของเจ้าหน้าที่ท้องถิ่น</t>
  </si>
  <si>
    <t xml:space="preserve">เพื่อจ่ายเป็นค่าธรรมเนียม ค่าลงทะเบียนในการฝึกอบรม
</t>
  </si>
  <si>
    <t>สัมมนาต่าง ๆ ตั้งจ่ายจากเงินรายได้ </t>
  </si>
  <si>
    <t>เพื่อจ่ายเป็น ค่าจัดทำป้ายประชาสัมพันธ์ ค่าจัดทำจุดชะลอรถ </t>
  </si>
  <si>
    <t> ป้ายเตือนต่างๆ ค่าอาหารว่างและเครื่องดื่มในการรณรงค์เสริมสร้าง</t>
  </si>
  <si>
    <t>ปรากฏในแผนพัฒนาสี่ปี หน้า 115 </t>
  </si>
  <si>
    <t>ความปลอดภัยทางท้องถนน ตั้งจ่ายจากเงินรายได้</t>
  </si>
  <si>
    <t>และยุ้งฉางเก็บพืชผลทางการเกษตร จัดซื้อเครื่องมือประกอบอาชีพ</t>
  </si>
  <si>
    <t xml:space="preserve">เพื่อการยืมใช้ ฯลฯให้แก่ผู้ประสบภัย ตั้งจ่ายจากเงินอุดหนุนทั่วไป 
</t>
  </si>
  <si>
    <t>ปรากฏในแผนพัฒนาสี่ปี หน้า115</t>
  </si>
  <si>
    <t>เพื่อจ่ายเป็นค่าจัดซื้อวัสดุซ่อมแซมที่อยู่อาศัย คอกเลี้ยงสัตว์</t>
  </si>
  <si>
    <t>เพื่อจ่ายเป็นค่าดำเนินการฝึกซ้อมแผนป้องกันและบรรเทาสาธารณภัย </t>
  </si>
  <si>
    <t>ค่าน้ำมันเชื้อเพลิง ค่าอาหารว่างและเครื่องดื่ม ค่าอาหาร </t>
  </si>
  <si>
    <t>ปรากฏในแผนพัฒนาสี่ปีหน้า 116</t>
  </si>
  <si>
    <t>ค่าวัสดุอุปกรณ์ในการกู้ภัย ฯลฯ ตั้งจ่ายจากเงินอุดหนุนทั่วไป </t>
  </si>
  <si>
    <t>เพื่อจ่ายเป็นค่าดำเนินการฝึกอบรมเกี่ยวกับการช่วยเหลือ</t>
  </si>
  <si>
    <t>ค่าตอบแทนวิทยากร ค่าอุปกรณ์ต่างๆ ตั้งจ่ายจากเงินรายได้ </t>
  </si>
  <si>
    <t>ปรากฏในแผนพัฒนาสี่ปี หน้า 116</t>
  </si>
  <si>
    <t>กู้ชีพผู้ประสบภัย เช่น ค่าอาหารว่างและเครื่องดื่ม ค่าอาหาร  </t>
  </si>
  <si>
    <t>เพื่อจ่ายเป็นค่าดำเนินการฝึกอบรมเกี่ยวกับการป้องกันและระงับเหตุ</t>
  </si>
  <si>
    <t>เพลิงไหม้  เช่น ค่าอาหารว่างและเครื่องดื่ม ค่าอาหาร  ค่าตอบแทน</t>
  </si>
  <si>
    <t>วิทยากร ค่าอุปกรณ์ต่างๆ ตั้งจ่ายจากเงินรายได้ </t>
  </si>
  <si>
    <t> ปรากฏในแผนพัฒนาสี่ปี หน้า 116</t>
  </si>
  <si>
    <t>เพื่อจ่ายเป็นค่าดำเนินการฝึกอบรมการขับขี่รถจักรยานยนต์</t>
  </si>
  <si>
    <t>อย่างปลอดภัยและมีวินัยจราจร  เช่น ค่าอาหารว่างและเครื่องดื่ม  </t>
  </si>
  <si>
    <t>ค่าอาหาร ค่าเบี้ยเลี้ยงเจ้าหน้าที่ผู้ปฏิบัติงาน ค่าป้ายประชาสัมพันธ์</t>
  </si>
  <si>
    <t>ค่าอุปกรณ์ในการฝึกอบรมฯลฯ ตั้งจ่ายจากเงินรายได้ </t>
  </si>
  <si>
    <t>ปรากฏในแผนพัฒนาสี่ปี หน้า 115</t>
  </si>
  <si>
    <t>เพื่อจ่ายเป็นค่าบำรุงรักษาและซ่อมแซมทรัพย์สินให้อยู่ในสภาพ</t>
  </si>
  <si>
    <t>ใช้งานได้ปกติ ตั้งจ่ายจากเงินรายได้</t>
  </si>
  <si>
    <t>เพื่อจัดซื้อเครื่องดับเพลิงเอนกประสงค์ชนิดผงเคมีแห้ง </t>
  </si>
  <si>
    <t>ขนาด15 ปอนด์ ตั้งจ่ายจากเงินอุดหนุนทั่วไป </t>
  </si>
  <si>
    <t>เพื่อจัดซื้อกระจกโค้ง กระจกนูนโพลีคาร์บอเนต ขนาด 24 นิ้ว </t>
  </si>
  <si>
    <t>เพื่อจ่ายเป็นค่าบำรุงรักษาและซ่อมแซม เรือยนต์ เรือ</t>
  </si>
  <si>
    <t> รถบรรทุกน้ำ ฯลฯ ตั้งจ่ายจากเงินอุดหนุนทั่วไป</t>
  </si>
  <si>
    <t>เพื่อจ่ายเป็นค่าใช้จ่ายของคณะกรรมการต่างๆ  </t>
  </si>
  <si>
    <t>ทางราชการ ตั้งจ่ายจากเงินรายได้ </t>
  </si>
  <si>
    <t>และผู้มีสิทธิตามระเบียบของทางราชการ ตั้งจ่ายจากเงินรายได้  </t>
  </si>
  <si>
    <t>เพื่อจ่ายเป็นค่าธรรมเนียม ค่าลงทะเบียนในการฝึกอบรม</t>
  </si>
  <si>
    <t>สัมมนาต่าง ๆ ตั้งจ่ายจากเงินรายได้</t>
  </si>
  <si>
    <t>ค่าตอบแทนประชาคม ฯลฯ ตั้งจ่ายจากเงินรายได้ </t>
  </si>
  <si>
    <t>เพื่อจ่ายเป็น ค่ากระดาษ ปากกาเคมี ลวดเย็บกระดาษ</t>
  </si>
  <si>
    <t xml:space="preserve"> เครื่องคิดเลข  ฯลฯ ตั้งจ่ายจากเงินรายได้     
</t>
  </si>
  <si>
    <t xml:space="preserve">เพื่อจ่ายเป็นค่าวัสดุคอมพิวเตอร์ เช่น แผ่นบันทึกข้อมูล 
</t>
  </si>
  <si>
    <t>หมึกสำหรับเครื่องพิมพ์ กระดาษต่อเนื่อง  แป้นพิมพ์  เมาท์ </t>
  </si>
  <si>
    <t>เครื่องบันทึกข้อมูลแบบต่าง ๆ ตั้งจ่ายจากเงินรายได้</t>
  </si>
  <si>
    <t xml:space="preserve">ตั้งจ่ายจากเงินรายได้  </t>
  </si>
  <si>
    <t>ตั้งจ่ายจากเงินอุดหนุนทั่วไป</t>
  </si>
  <si>
    <t>-</t>
  </si>
  <si>
    <t>เพื่อจ่ายเป็นค่าสนับสนุนอาหารกลางวัน ราคากลาง 20 บาทต่อคน  จำนวน 200 วันให้แก่</t>
  </si>
  <si>
    <t xml:space="preserve">เพื่อเป็นค่าใช้จ่ายในการดำเนินการเช่น ค่าประชุมประชาคม ค่าเอกสารสิ่งพิมพ์ </t>
  </si>
  <si>
    <t>ท่อระบายน้ำขนาดต่าง ๆ ฯลฯ ตั้งจ่ายจากเงินอุดหนุนทั่วไป</t>
  </si>
  <si>
    <t>เพื่อจ่ายค่าชื้อวัสดุก่อสร้าง เช่น ไม้ ข้อต่อต่างๆ ท่อพีวีซี กาวทาท่อ</t>
  </si>
  <si>
    <t xml:space="preserve">เงินเดือน จำนวน  1 อัตรา  ตั้งจ่ายจากเงินอุดหนุนทั่วไป    </t>
  </si>
  <si>
    <t xml:space="preserve">เงินเพิ่มอื่นๆ ที่เบิกได้ตามระเบียบฯ ตั้งจ่ายจากเงินอุดหนุนทั่วไป    
</t>
  </si>
  <si>
    <t>เพื่อจ่ายเป็นค่าตอบแทนพนักงานจ้าง จำนวน 1 อัตรา ที่ปฏิบัติงาน</t>
  </si>
  <si>
    <t xml:space="preserve">ในงานส่งเสริมการศึกษา ตั้งจ่ายจากเงินอุดหนุนทั่วไป     </t>
  </si>
  <si>
    <t xml:space="preserve">เพื่อจ่ายเป็นเงินค่าครองชีพชั่วคราวของพนักงานจ้าง เงินค่าตอบแทน
</t>
  </si>
  <si>
    <t>ภาคใต้ที่ปฏิบัติงานในงานส่งเสริมการศึกษา</t>
  </si>
  <si>
    <t xml:space="preserve">ตั้งจ่ายจากเงินอุดหนุนทั่วไป    </t>
  </si>
  <si>
    <t xml:space="preserve">เพื่อจ่ายเป็น ค่าโฆษณาและเผยแพร่ ค่าบริการ ค่าจ้างเหมาบริการ
</t>
  </si>
  <si>
    <t>บุคคลภายนอก ตั้งจ่ายจากเงินรายได้  </t>
  </si>
  <si>
    <t>เพื่อจ่ายเป็นค่าดำเนินการปฐมนิเทศน์ผู้ปกครองและเด็กเล็ก </t>
  </si>
  <si>
    <t>ค่าเอกสารสิ่งพิมพ์ ฯลฯ ตั้งจ่ายจากเงินรายได้ </t>
  </si>
  <si>
    <t>ปรากฏในแผนพัฒนาสี่ปี หน้า 99</t>
  </si>
  <si>
    <t>แผนพัฒนาสี่ปี ฉบับเพิ่มเติมเปลี่ยนแปลง ครั้งที่ 1  หน้า9</t>
  </si>
  <si>
    <t>ข้อมูล ณ วันที่  5 กันยายน 2560</t>
  </si>
  <si>
    <t>ศูนย์พัฒนาเด็กเล็ก เช่น อาหารว่างและเครื่องดื่ม </t>
  </si>
  <si>
    <t>สำหรับผู้ปกครอง เช่น ค่าตอบแทนวิทยากร ค่าวัสดุ ค่าอาหารว่าง</t>
  </si>
  <si>
    <t>เพื่อจ่ายเป็นค่าดำเนินการสอนการทำสื่อเพื่อใช้ในการเรียนการสอน</t>
  </si>
  <si>
    <t xml:space="preserve">เพื่อจ่ายเป็นค่าดำเนินการทำกิจกรรมออมเงิน เช่นค่าวัสดุ </t>
  </si>
  <si>
    <t>ปรากฏในแผนพัฒนาสี่ปี หน้า 100</t>
  </si>
  <si>
    <t xml:space="preserve">และเครื่องดื่ม ค่าป้ายต่างๆ ฯลฯ ตั้งจ่ายจากเงินรายได้ </t>
  </si>
  <si>
    <t>ค่าตอบแทนวิทยากร  ค่าอาหารว่างและเครื่องดื่ม  ค่าป้ายต่างๆฯลฯ</t>
  </si>
  <si>
    <t xml:space="preserve">ตั้งจ่ายจากเงินรายได้ ปรากฏในแผนพัฒนาสี่ปี หน้า 99 </t>
  </si>
  <si>
    <t>เพื่อจ่ายเป็นค่าจัดการเรียนการสอน  ตั้งจ่ายจากเงินอุดหนุนทั่วไป</t>
  </si>
  <si>
    <t>เพื่อจ่ายเป็นค่าอาหารกลางวันให้ศูนย์พัฒนาเด็กเล็ก จำนวน 35 คน</t>
  </si>
  <si>
    <t xml:space="preserve"> 245 วัน ราคากลางวันละ 20 บาทต่อคน ตั้งจ่ายจากเงินอุดหนุนทั่วไป </t>
  </si>
  <si>
    <t xml:space="preserve">เพื่อจ่ายเป็นจัดซื้ออาหารเสริม(นม) ให้ศูนย์พัฒนาเด็กเล็ก  </t>
  </si>
  <si>
    <t xml:space="preserve">โรงเรียนสังกัด สพฐ.ในพื้นที่ ตั้งจ่ายจากเงินอุดหนุนทั่วไป   </t>
  </si>
  <si>
    <t xml:space="preserve">ปรากฏในแผนพัฒนาสี่ปี หน้า 99   </t>
  </si>
  <si>
    <t>เพื่อจ่ายเป็นค่าไฟฟ้าศูนย์พัฒนาเด็กเล็ก   ตั้งจ่ายจากเงินรายได้</t>
  </si>
  <si>
    <t>เพื่อจ่ายเป็นค่าไฟฟ้าสำนักงาน อาคารผู้สูงอายุ อาคารลานกีฬาฯลฯ</t>
  </si>
  <si>
    <t>เพื่อจ่ายเป็นค่าจัดซื้อคอมพิวเตอร์โดยจัดซื้อตามเกณฑ์ราคากลาง</t>
  </si>
  <si>
    <t>และคุณลักษณะพื้นฐานครุภัณฑ์คอมพิวเตอร์ รายการคอมพิวเตอร์</t>
  </si>
  <si>
    <t xml:space="preserve">สำหรับสำนักงาน  ตั้งจ่ายจากเงินอุดหนุนทั่วไป </t>
  </si>
  <si>
    <t xml:space="preserve">ตั้งจ่ายจากเงินอุดหนุนทั่วไป  ปรากฏในแผนพัฒนาสี่ปี หน้า100 </t>
  </si>
  <si>
    <t>เพื่อปรับปรุงต่อเติมรั้วพร้อมติดตั้งประตูเหล็กศูนย์พัฒนาเด็กเล็ก</t>
  </si>
  <si>
    <t xml:space="preserve">บ้านทุ่งเหรียง หมู่ที่ 2 ตำบลยุโป </t>
  </si>
  <si>
    <t>(ประมาณการตามรายละเอียดแนบท้าย)</t>
  </si>
  <si>
    <t>ตั้งจ่ายจากเงินอุดหนุนทั่วไป  ปรากฏในแผนพัฒนาสี่ปี ฉบับเพิ่มเติมหน้า 20</t>
  </si>
  <si>
    <t>อุดหนุนให้โรงเรียนสังกัด สพฐ.</t>
  </si>
  <si>
    <t>ปรากฏในแผนพัฒนาสี่ปี หน้า 101</t>
  </si>
  <si>
    <t>เพื่อจ่ายเป็นค่าจัดกิจกรรมวันเด็ก เช่น ค่าอาหารว ค่าอาหารว่าง</t>
  </si>
  <si>
    <t xml:space="preserve">ค่าจัดบูธนิทรรศการ ค่าวัสดุอุปกรณื ค่าของรางวัล ค่าเช่าเวที </t>
  </si>
  <si>
    <t>ค่าเครื่องเสียง ค่าป้ายต่างๆ ฯลฯ ตั้งจ่ายจากเงินอุดหนุนทั่วไป</t>
  </si>
  <si>
    <t>เพื่อจ่ายเป็นค่าดำเนินการส่งเสริมการอ่าน เช่น ค่าหนังสือ ค่าชั้นวาง</t>
  </si>
  <si>
    <t>ค่าวัสดุประชาสัมพันธ์ส่งเสริมการอ่าน ค่าของรางวัล</t>
  </si>
  <si>
    <t>ค่าจัดนิทรรศการ ฯลฯ ตั้งจ่ายจากเงินอุดหนุนทั่วไป</t>
  </si>
  <si>
    <t>เพื่อจ่ายเป็นค่าดำเนินกิจกรรมส่งเสริมวิชาการ เช่น ค่ารางวัล</t>
  </si>
  <si>
    <t xml:space="preserve"> ค่าจัดนิทรรศการ  ค่าประกวดแข่งขัน ค่าวัสดุอุปกรณ์ </t>
  </si>
  <si>
    <t>ค่าตอบแทนกรรมการ  ฯลฯ ตั้งจ่ายจากเงินอุดหนุนทั่วไป</t>
  </si>
  <si>
    <t>เพื่อจ่ายเป็นค่าดำเนินการสนับสนุนแหล่งเรียนรู้ในชุมชน เช่น</t>
  </si>
  <si>
    <t>ค่าหนังสือ ค่าสื่อสิ่งพิมพ์ ค่าจัดนิทรรศการ  ค่าสื่อส่งเสริมการเรียนรู้</t>
  </si>
  <si>
    <t>ที่ไม่ใช่สื่อสิ่งพิมพ์ ฯลฯ ตั้งจ่ายจากเงินอุดหนุนทั่วไป</t>
  </si>
  <si>
    <t xml:space="preserve"> เพื่อจ่ายเป็นค่าดำเนินการอบรมครอบครัวหญิงตั้งครรภ์ เช่น</t>
  </si>
  <si>
    <t xml:space="preserve"> ค่าสื่อส่งเสริมการเรียนรู้  ค่าอาหารว่าง ค่าวัสดุในการอบรม ฯลฯ </t>
  </si>
  <si>
    <t>อุดหนุนให้ศูนย์สาธารณสุขมุลฐานชุมชนจำนวน 6 หมู่บ้าน</t>
  </si>
  <si>
    <t>เพื่อสนับสนุนการดำเนินกิจกรรมพัฒนาสาธารณสุขระดับหมู่บ้าน</t>
  </si>
  <si>
    <t xml:space="preserve"> จำนวน 6 หมู่บ้าน  ตั้งจ่ายจากเงินอุดหนุนทั่วไป</t>
  </si>
  <si>
    <t>เพื่อให้ใช้งานได้ปกติ ตั้งจ่ายจากเงินอุดหนุนทั่วไป</t>
  </si>
  <si>
    <t xml:space="preserve"> เพื่อจ่ายเป็นค่าดำเนินการตรวจสุขภาพและความรู้ให้การดูและสุขภาพ</t>
  </si>
  <si>
    <t>ตั้งจ่ายจากเงินรายได้  ปรากฏในแผนพัฒนาสี่ปี หน้า 111</t>
  </si>
  <si>
    <t>ปรากฏในแผนพัฒนาสี่ปี หน้า 111</t>
  </si>
  <si>
    <t xml:space="preserve"> เช่น ค่าวัสดุ ค่าเอกสารสิ่งพิมพ์ ฯลฯ ตั้งจ่ายจากเงินรายได้  </t>
  </si>
  <si>
    <t xml:space="preserve"> เพื่อจ่ายเป็นค่าดำเนินการอบรมให้ความรู้อาสาสมัครในการฉีดวัคซีน</t>
  </si>
  <si>
    <t>ค่าใช้จ่ายในการฉีดวัคซีน เช่น ค่าอุปกรณ์ทางการแพทย์ค่าวัคซีนฯลฯ</t>
  </si>
  <si>
    <t xml:space="preserve"> เพื่อจ่ายเป็นค่าดำเนินการกิจกรรมปันจักรยานเพื่อสุขภาพ เช่น</t>
  </si>
  <si>
    <t>ค่าน้ำดื่ม ค่าอาหารว่าง  ค่าสื่อประชาสัมพันธ์  ฯลฯ</t>
  </si>
  <si>
    <t xml:space="preserve"> เพื่อจ่ายเป็นค่าดำเนินการเสริมโภชนาการให้เด็กขาดสารอาหารใน</t>
  </si>
  <si>
    <t xml:space="preserve">ศูนย์พัฒนาเด็กเล็ก เช่น ค่าอาหารมื้อเช้า ค่านมถั่วเหลือง  ฯลฯ </t>
  </si>
  <si>
    <t xml:space="preserve">ค่าตอบแทนวิทยากร ค่าอาหารว่างและเครื่องดื่ม ฯลฯ </t>
  </si>
  <si>
    <t>ป้องกันโรคติดต่อทางเพศสัมพันธ์และภาวะซีด เช่น ค่าวัสดุ</t>
  </si>
  <si>
    <t>โรคติดต่อทางเพศสัมพันธ์และการท้องก่อนวัยอันควร เช่นค่าวัสดุ</t>
  </si>
  <si>
    <t>เพื่อจ่ายเป็นค่าดำเนินการให้ความรู้แก่หญิงวัยเจริญพันธุ์ในการ</t>
  </si>
  <si>
    <t>เพื่อจ่ายเป็นค่าดำเนินการให้ความรู้แก่เด็กและเยาวชนในการป้องกัน</t>
  </si>
  <si>
    <t>เพื่อจ่ายเป็นค่าดำเนินการคัดกรองกลุ่มประชาชนที่มีภาวะเสี่ยง</t>
  </si>
  <si>
    <t xml:space="preserve">ค่าสื่อส่งเสริมการเรียนรู้  ค่าอาหารว่าง ค่าวัสดุ  ฯลฯ </t>
  </si>
  <si>
    <t xml:space="preserve">เพื่อจ่ายเป็นค่าดำเนินการส่งเสริมสุขภาพจิตและสุขภาพกาย  </t>
  </si>
  <si>
    <t xml:space="preserve">ในการส่งเสริมสุขภาพกาย  ฯลฯ  ตั้งจ่ายจากเงินรายได้  </t>
  </si>
  <si>
    <t xml:space="preserve">ผู้พิการและผู้ดูแล ค่าสื่อ ค่าวัสดุ  ค่าอาหารสาธิต </t>
  </si>
  <si>
    <t xml:space="preserve"> เพื่อจ่ายเป็นค่าดำเนินการฉีดพ่นหมอกควัน เช่น ค่ารณรงค์ </t>
  </si>
  <si>
    <t xml:space="preserve"> ค่าน้ำมันเชื้อเพลิง ค่าจ้างฉีดพ่น ในกิจกรรมปราบยุงค่าของรางวัลฯลฯ </t>
  </si>
  <si>
    <t xml:space="preserve"> เพื่อจ่ายเป็นค่าดำเนินส่งเสริมสุขภาพผู้สูงอายุ เช่น ค่าเครื่องชั่งน้ำหนัก</t>
  </si>
  <si>
    <t xml:space="preserve">  ค่าสายวัด  ค่ารางวัล ค่าวัสดุในการออกกำลังกาย ฯลฯ</t>
  </si>
  <si>
    <t>หรือติดเตียง เช่น  ค่าสื่อ ค่าวัสดุ ฯลฯ</t>
  </si>
  <si>
    <t xml:space="preserve">นักเรียนตาดีกาในพื้นที่ ตั้งจ่ายจากเงินอุดหนุนทั่วไป  </t>
  </si>
  <si>
    <t>เพื่อจ่ายเป็นค่าดำเนินการสนับสนุนอาหารเสริมโภชนาการให้</t>
  </si>
  <si>
    <t>เงินเดือน จำนวน 1  อัตรา  ตั้งจ่ายจากเงินรายได้</t>
  </si>
  <si>
    <t>ที่ปฏิบัติงานในงานสวัสดิการและพัฒนาชุมชน ตั้งจ่ายจากเงินรายได้</t>
  </si>
  <si>
    <t>เพื่อจ่ายเป็นค่าตอบแทนพนักงานจ้าง จำนวน 1 อัตรา </t>
  </si>
  <si>
    <t>จังหวัดชายแดนภาคใต้ที่ปฏิบัติงานที่ปฏิบัติงานในงานสวัสดิการ</t>
  </si>
  <si>
    <t>และพัฒนาชุมชน ตั้งจ่ายจากเงินรายได้</t>
  </si>
  <si>
    <t>เพื่อจ่ายเป็นค่าดำเนินการตรวจเยี่ยมผู้สูงอายุที่มีภาวะติดบ้าน</t>
  </si>
  <si>
    <t>เพื่อจ่ายเป็นค่าดำเนินการติดตั้งหรือปรังปรุง</t>
  </si>
  <si>
    <t xml:space="preserve">สิ่งอำนวยความสะดวกสำหรับผู้พิการ </t>
  </si>
  <si>
    <t>เงินเดือน จำนวน 4  อัตรา  ตั้งจ่ายจากเงินรายได้</t>
  </si>
  <si>
    <t>เงินเพิ่มอื่นๆ ที่เบิกได้ตามระเบียบฯ ตั้งจ่ายจากเงินรายได้</t>
  </si>
  <si>
    <t>ที่ปฏิบัติงานในงานธุรการและงานวิศวกรรม ตั้งจ่ายจากเงินรายได้</t>
  </si>
  <si>
    <t>จังหวัดชายแดนภาคใต้ที่ปฏิบัติงานที่ปฏิบัติงาน</t>
  </si>
  <si>
    <t>เพื่อจ่ายเป็นค่าตอบแทนพนักงานจ้าง จำนวน 2 อัตรา </t>
  </si>
  <si>
    <t>ในงานธุรการและงานวิศวกรรม ตั้งจ่ายจากเงินรายได้</t>
  </si>
  <si>
    <t>เพื่อจ่ายเป็นค่ากระดาษ กระดาษคาร์บอน ปากกาเคมี ลวดเย็บ</t>
  </si>
  <si>
    <t>เพื่อจ่ายเป็นค่าน้ำมันดีเซล น้ำมันเบนซิน  น้ำมันจารบี </t>
  </si>
  <si>
    <t xml:space="preserve">  ฟิล์ม พู่กันและสี ฯลฯ   ตั้งจ่ายจากเงินรายได้</t>
  </si>
  <si>
    <t xml:space="preserve"> เพื่อจ่ายเป็นค่า  แบตเตอรี่กล้องถ่ายภาพ  กระดาษเขียนโพสเตอร์</t>
  </si>
  <si>
    <t>ที่ปฏิบัติงานในงานสาธารณูปโภค  ตั้งจ่ายจากเงินรายได้</t>
  </si>
  <si>
    <t>ในงานสาธารณูปโภค ตั้งจ่ายจากเงินรายได้</t>
  </si>
  <si>
    <t>เพื่อจ่ายเป็นค่าวัสดุไฟฟ้าและวิทยุ  เช่น ฟิวส์ หลอดไฟฟ้า สายไฟฟ้า</t>
  </si>
  <si>
    <t>ตั้งจ่ายจากเงินอุดหนุนทั่วไป  ปรากฏในแผนพัฒนาสี่ปี</t>
  </si>
  <si>
    <t>ฉบับเพิ่มเติม หน้า 14</t>
  </si>
  <si>
    <t xml:space="preserve"> ตั้งจ่ายจากเงินรายได้  ปรากฏในแผนพัฒนาสี่ปี หน้า 109</t>
  </si>
  <si>
    <t xml:space="preserve"> ตั้งจ่ายจากเงินรายได้  ปรากฏในแผนพัฒนาสี่ปี หน้า 108</t>
  </si>
  <si>
    <t>ตั้งจ่ายจากเงินรายได้  ปรากฏในแผนพัฒนาสี่ปี หน้า 110</t>
  </si>
  <si>
    <t>ตั้งจ่ายจากเงินรายได้  ปรากฏในแผนพัฒนาสี่ปี หน้า 109</t>
  </si>
  <si>
    <t>ปรากฏในแผนพัฒนาสี่ปี ฉบับเพิ่มเติม หน้า 14</t>
  </si>
  <si>
    <t xml:space="preserve"> ตั้งจ่ายจากเงินรายได้  ปรากฏในแผนพัฒนาสี่ปี หน้า 110</t>
  </si>
  <si>
    <t>ปรากฏในแผนพัฒนาสี่ปี หน้า 108</t>
  </si>
  <si>
    <t>ตั้งจ่ายจากเงินรายได้  ปรากฏในแผนพัฒนาสี่ปี หน้า 112</t>
  </si>
  <si>
    <t>เพื่อจ่ายเป็นค่าดำเนินการแข่งกันกีฬาตามที่สมัครเข้าร่วมแข่งขัน</t>
  </si>
  <si>
    <t xml:space="preserve">กับหน่วยงานหรือชมรมต่างๆ เช่น ค่าตอบแทนผู้ควบคุมทีม </t>
  </si>
  <si>
    <t>ปรากฏในแผนพัฒนาสี่ปี ฉบับเพิ่มเติม หน้า 112</t>
  </si>
  <si>
    <t>โครงการจัดซื้ออุปกรณ์กีฬา</t>
  </si>
  <si>
    <t>เพื่อจ่ายเป็นค่าดำเนินการแข่งกันกีฬาเด็กปฐมวัย</t>
  </si>
  <si>
    <t xml:space="preserve">ค่าเบี้ยเลี้ยงฝึกซ้อม ค่าชุดกีฬา ค่าเดินทาง ฯลฯ </t>
  </si>
  <si>
    <t xml:space="preserve"> ตั้งจ่ายจากเงินอุดหนุนทั่วไป  ปรากฏในแผนพัฒนาสี่ปี หน้า102</t>
  </si>
  <si>
    <t>ตั้งจ่ายจากเงินอุดหนุนทั่วไป  ปรากฏในแผนพัฒนาสี่ปี หน้า102</t>
  </si>
  <si>
    <t>เช่น ค่าตอบแทนกรรมการ ค่าจัดขบวนพาเหรด  ค่าอุปกรณ์กีฬา</t>
  </si>
  <si>
    <t xml:space="preserve">ค่าน้ำดื่ม ค่าอาหารว่าง ค่าป้ายรณรงค์ต่างๆ ฯลฯ  </t>
  </si>
  <si>
    <t>เพื่อจ่ายเป็นค่าดำเนินการแข่งกันกีฬาเยาวชนประชาชน</t>
  </si>
  <si>
    <t>เพื่อจ่ายเป็นค่าดำเนินการแข่งกันกีฬานักเรียนตาดีกา</t>
  </si>
  <si>
    <t>ตั้งจ่ายจากเงินอุดหนุนทั่วไป  ปรากฏในแผนพัฒนาสี่ปี หน้า103</t>
  </si>
  <si>
    <t>เพื่อจ่ายเป็นค่าดำเนินการแข่งกันกีฬาในวันท้องถิ่นไทย</t>
  </si>
  <si>
    <t>ที่เข้าร่วมกับหน่วยงานอื่นหรือจัดแข่งขันเอง เช่น ค่าตอบแทน</t>
  </si>
  <si>
    <t xml:space="preserve">ผู้ควบคุมทีม  ค่าเบี้ยเลี้ยงฝึกซ้อม ค่าชุดกีฬา ค่าเดินทาง  ฯลฯ </t>
  </si>
  <si>
    <t>เพื่อจ่ายเป็นค่าดำเนินการส่งเสริมการเล่นกีฬา</t>
  </si>
  <si>
    <t xml:space="preserve">เช่น ค่าอุปกรณ์กีฬาต่างๆตั้งจ่ายจากเงินอุดหนุนทั่วไป </t>
  </si>
  <si>
    <t>เพื่อจ่ายเป็นค่าดำเนินกิจกรรมนันทนาการสำหรับผู้สูงอายุ</t>
  </si>
  <si>
    <t>เช่น ค่าวัสดุ ยางยืด ไม้พลอง  ผ้าขาวม้าสำหรับออกกำลังกาย</t>
  </si>
  <si>
    <t>โครงการก่อสร้างคูระบายน้ำคอนกรีตเสริมเหล็กลานอเนกประสงค์</t>
  </si>
  <si>
    <t>และอาคารผู้สูงอายุ หมู่ที่ 1 บ้านยุโป</t>
  </si>
  <si>
    <t>ปรากฏในแผนพัฒนาสี่ปี หน้า102</t>
  </si>
  <si>
    <t>เพื่อจ่ายเป็นค่าก่อสร้างคูระบายน้ำ  คสล.ขนาดกว้าง0.3 เมตร ลึก0.3 เมตร</t>
  </si>
  <si>
    <t xml:space="preserve"> ยาว 60  เมตร (รายละเอียดตามสรุปผลการประมาณราคาก่อสร้าง</t>
  </si>
  <si>
    <t>และแบบแปลนที่กำหนด) ตั้งจ่ายจากเงินอุดหนุนทั่วไป</t>
  </si>
  <si>
    <t>ปรากฏในแผนพัฒนาสี่ปี ฉบับเพิ่มเติม หน้า12</t>
  </si>
  <si>
    <t xml:space="preserve">เพื่ออุดหนุนที่ทำการปกครองอำเภอเมืองยะลาในการจัดริ้วขบวนพาเหรด </t>
  </si>
  <si>
    <t xml:space="preserve">(รายละเอียดตามสรุปผลการประมาณราคาก่อสร้างและแบบแปลนที่กำหนด) </t>
  </si>
  <si>
    <t>โครงการบุกเบิกถนนสายลุ่มลำใย หมู่ที่ 1</t>
  </si>
  <si>
    <t>ราคาก่อสร้างและแบบแปลนที่กำหนด) ตั้งจ่ายจากเงินอุดหนุนทั่วไป</t>
  </si>
  <si>
    <t>ปรากฏในแผนพัฒนาสี่ปี  หน้า 78</t>
  </si>
  <si>
    <t>เพื่อจ่ายเป็นค่าก่อสร้างถนน คสล.ขนาดผิวจราจรกว้าง 3.00 เมตร ยาว380 เมตร</t>
  </si>
  <si>
    <t xml:space="preserve">หนา 0.15 เมตรหรือมีพื้นที่ไม่น้อยกว่า 1,140 ตารางเมตร  </t>
  </si>
  <si>
    <t>พร้อมงานดินลูกรังถมขอบทาง (รายละเอียดตามสรุปผลการประมาณ</t>
  </si>
  <si>
    <t>เพื่อจ่ายเป็นค่าก่อสร้างถนน คสล.ขนาดผิวจราจรกว้าง 3.00 เมตร ยาว 280 เมตร</t>
  </si>
  <si>
    <t xml:space="preserve">หนา 0.15 เมตรหรือมีพื้นที่ไม่น้อยกว่า 840 ตารางเมตร  </t>
  </si>
  <si>
    <t>โครงการปรับปรุงถนนหินคลุกสายสามัคคี 1 ส่วนแยก หมู่ที่ 1</t>
  </si>
  <si>
    <t xml:space="preserve">เพื่อจ่ายเป็นค่าซ่อมแซมถนนคอนกรีตเสริมเหล็ก </t>
  </si>
  <si>
    <t>เพื่อจ่ายเป็นค่าก่อสร้างถนนหินคลุก ช่วงที่ 1 ขนาดผิวจราจรกว้าง 8.00 เมตร</t>
  </si>
  <si>
    <t>โครงการก่อสร้างถนนคอนกรีตเสริมเหล็กสาย ซอยร่วมใจ หมู่ที่ 1</t>
  </si>
  <si>
    <t>โครงการก่อสร้างถนนคอนกรีตเสริมเหล็กสายกุโบร์บราแง หมู่ที่ 2</t>
  </si>
  <si>
    <t>โครงการก่อสร้างถนนคอนกรีตเสริมเหล็กสายลำดาเข้าสวน หมู่ที่ 3</t>
  </si>
  <si>
    <t>(รายละเอียดตามสรุปผลการประมาณ ราคาก่อสร้างและแบบแปลนที่กำหนด)</t>
  </si>
  <si>
    <t xml:space="preserve">ขนาดผิวจราจรกว้าง 4.00 เมตร ยาว 200 เมตร  หนา 0.15 เมตร  </t>
  </si>
  <si>
    <t>ช่วงที่ 2 ขนาดผิวจราจรกว้าง 3 เมตร ยาว40 เมตร หนา 0.15 เมตร</t>
  </si>
  <si>
    <t xml:space="preserve">ช่วงที่ 1 ขนาดผิวจราจรกว้าง 4.00 เมตร ยาว 120 เมตร  หนา 0.15 เมตร  </t>
  </si>
  <si>
    <t>เพื่อจ่ายเป็นค่าปรับปรุงถนนหินคลุก</t>
  </si>
  <si>
    <t xml:space="preserve">ขนาดผิวจราจรกว้าง 3.00 เมตร ยาว 330 เมตร  หนา 0.15 เมตร  </t>
  </si>
  <si>
    <t>ปรากฏในแผนพัฒนาสี่ปี  หน้า 86</t>
  </si>
  <si>
    <t>ตั้งจ่ายจากเงินอุดหนุนทั่วไป ปรากฏในแผนพัฒนาสี่ปี  ฉบับเพิ่มเติม หน้า 6</t>
  </si>
  <si>
    <t>ตั้งจ่ายจากเงินอุดหนุนทั่วไป ปรากฏในแผนพัฒนาสี่ปี  ฉบับเพิ่มเติม หน้า7</t>
  </si>
  <si>
    <t>ตั้งจ่ายจากเงินอุดหนุนทั่วไป ปรากฏในแผนพัฒนาสี่ปี  ฉบับเพิ่มเติม หน้า 8</t>
  </si>
  <si>
    <t>ตั้งจ่ายจากเงินอุดหนุนทั่วไป ปรากฏในแผนพัฒนาสี่ปี  หน้า 106</t>
  </si>
  <si>
    <t>เพื่อใช้จ่ายในการดำเนินกิจกรรมของศูนย์ถ่ายทอดฯ เช่น ค่าอาหารว่าง</t>
  </si>
  <si>
    <t>และเครื่องดื่ม ค่าป้าย ค่าเอกสารสิ่งพิมพ์ ค่าวัสดุ ฯลฯ</t>
  </si>
  <si>
    <t xml:space="preserve">เพื่อจ่ายเป็นค่าจอบ เสียม เมล็ดพันธ์พืช บัวรดน้ำ สายยางรดน้ำ </t>
  </si>
  <si>
    <t>อุปกรณ์เพาะชำ ฯลฯ  ตั้งจ่ายจากเงินรายได้</t>
  </si>
  <si>
    <t>เพื่อใช้จ่ายในการดำเนินกิจกรรมปลูกต้นไม้ เช่น ค่าพันธุ์ไม้</t>
  </si>
  <si>
    <t>เพื่อใช้จ่ายในการดำเนินกิจกรรมปลูกแฝก เช่น ค่าเตรียมพื้นที่ปลูก</t>
  </si>
  <si>
    <t>ค่าวัสดุค้ำยันต้น ค่าปุ๋ย  ค่าป้ายรณรงค์  ค่าเตรียมพื้นที่ปลูก</t>
  </si>
  <si>
    <t xml:space="preserve">ค่าน้ำดื่มผู้เข้าร่วมกิจกรรมฯลฯ ตั้งจ่ายจากเงินอุดหนุนทั่วไป </t>
  </si>
  <si>
    <t>ค่าป้ายรณรงค์  ค่าน้ำดื่มผู้เข้าร่วมกิจกรรมฯลฯ</t>
  </si>
  <si>
    <t>ปรากฏในแผนพัฒนาสี่ปี  หน้า 119</t>
  </si>
  <si>
    <t>ตั้งจ่ายจากเงินอุดหนุนทั่วไป ปรากฏในแผนพัฒนาสี่ปี  หน้า 119</t>
  </si>
  <si>
    <t>เพื่อจ่ายเป็นค่าไฟฟ้าสาธารณะ ตั้งจ่ายจากเงินรายได้</t>
  </si>
  <si>
    <t>เพื่อจ่ายเป็นค่าไฟฟ้าระบบประปา ตั้งจ่ายจากเงินรายได้</t>
  </si>
  <si>
    <t xml:space="preserve">เพื่อจ่ายเป็นค่าจ้างเหมาบริการต่างๆ </t>
  </si>
  <si>
    <t xml:space="preserve">เช่น ค่าจ้างเหมาบุคคลภายนอกในการซ่อมบำรุงระบบประปา  </t>
  </si>
  <si>
    <t>ติดตั้งมาตรวัดน้ำ จดมาตรวัดน้ำประปา  ฯลฯ ตั้งจ่ายจากเงินราย</t>
  </si>
  <si>
    <t xml:space="preserve">เพื่อจ่ายเป็นค่าเบี้ยประกันสังคมของพนักงานจ้าง ในอัตราร้อยละ 5 </t>
  </si>
  <si>
    <t>ของค่าจ้าง ตั้งจ่ายจากเงินรายได้</t>
  </si>
  <si>
    <t xml:space="preserve">เพื่อจ่ายในการเผชิญเหตุสาธารณภัยตลอดปีในภาพรวมทั้งก่อนเกิดภัยต่างๆ </t>
  </si>
  <si>
    <t>ระหว่างเกิดภัยและหลังภัยได้สิ้นสุดโดยใช้กรณีฉุกเฉินที่มีสาธารณัยเกิดขึ้น</t>
  </si>
  <si>
    <t>หรือบรรเทาปัญหาความเดือดร้อนของประชาชนเป็นส่วนรวม</t>
  </si>
  <si>
    <t>เพื่อจ่ายสมทบทุนบำเหน็จบำนาญข้าราชการ ให้กับพนักงานเทศบาล</t>
  </si>
  <si>
    <t xml:space="preserve">ในอัตราร้อยละ 2 ของเงินรายได้ไม่รวมเงินอุดหนุน ตั้งจ่ายจากเงินรายได้ </t>
  </si>
  <si>
    <t>เพื่อจ่ายเป็นค่าเบี้ยยังชีพให้แก่ผู้สุงอายุที่ได้ขึ้นทะเบียนไว้</t>
  </si>
  <si>
    <t>เพื่อจ่ายเป็นค่าเบี้ยยังชีพให้แก่ผู้พิการที่ได้ขึ้นทะเบียนไว้</t>
  </si>
  <si>
    <t>เพื่อจ่ายเป็นค่าเบี้ยยังชีพให้แก่ผู้ป่วยเอดส์ที่แพทย์ได้รับรอง</t>
  </si>
  <si>
    <t xml:space="preserve">และทำการวินิจฉัยแล้ว ตั้งจ่ายจากเงินอุดหนุนทั่วไป </t>
  </si>
  <si>
    <t>ตั้งจ่ายจากเงินอุดหนุนทั่วไป ปรากฏในแผนพัฒนาสี่ปี  หน้า 113</t>
  </si>
  <si>
    <t>ปรากฏในแผนพัฒนาสี่ปี  หน้า 113</t>
  </si>
  <si>
    <t xml:space="preserve">เพื่อจ่ายเป็นค่าเบี้ยสมทบระบบหลักประกันสุขภาพในระดับท้องถิ่น </t>
  </si>
  <si>
    <t xml:space="preserve"> ในอัตราไม่ต่ำกว่าร้อยละ 50 ของเงินที่ได้รับจัดสรร  ตั้งจ่ายจากเงินอุดหนุนทั่วไป</t>
  </si>
  <si>
    <t xml:space="preserve">เพื่อจ่ายเงินบำรุงสมาคมสันนิบาตแห่งประเทศไทย ร้อยละ 1 ส่วน 6 </t>
  </si>
  <si>
    <t xml:space="preserve">ของเงินรายรับจริงไม่รวมเงินอุดหนุนในปีที่ผ่านมา   </t>
  </si>
  <si>
    <t xml:space="preserve"> เงินสมทบระบบหลักประกันสุขภาพในระดับท้องถิ่น จำนวน 180,000 บาท</t>
  </si>
  <si>
    <t xml:space="preserve"> ค่าบำรุงสันนิบาตเทศบาลแห่งประเทศไทย จำนวน 40,000 บาท</t>
  </si>
  <si>
    <t>ค่าแผ่นบันทึกเสียง ฯลฯ  ตั้งจ่ายจากเงินอุดหนุนทั่วไป</t>
  </si>
  <si>
    <t xml:space="preserve">ค่าเครื่องเสียง ค่าของรางวัลการละเล่นหรือแสดงวัฒนธรรม   ฯลฯ </t>
  </si>
  <si>
    <t>ตั้งจ่ายจากเงินอุดหนุนทั่วไป  ปรากฏในแผนพัฒนาสี่ปี หน้า104</t>
  </si>
  <si>
    <t>เพื่อจ่ายเป็นค่าดำเนินการส่งเสริมอนุรักษ์ประเพณีท้องถิ่น</t>
  </si>
  <si>
    <t>เพื่อจ่ายเป็นค่าดำเนินการส่งเสริมกิจกรรมทางศาสนา</t>
  </si>
  <si>
    <t>ในวันคล้ายวันเกิดศาสดาของอิสลาม เช่น ค่าอาหารว่างพร้อมเครื่องดื่ม</t>
  </si>
  <si>
    <t xml:space="preserve">วิชาการอิสลาม  ฯลฯ  ตั้งจ่ายจากเงินอุดหนุนทั่วไป  </t>
  </si>
  <si>
    <t>ปรากฏในแผนพัฒนาสี่ปี หน้า104</t>
  </si>
  <si>
    <t>ค่าตอบแทนวิทยากร  ค่าเวที ค่าเครื่องเสียง ค่าของรางวัลการแข่งขัน</t>
  </si>
  <si>
    <t>ในวันอาซูรอ เช่น ค่าวัสดุในการกวนอาซูรอ  ค่ากรรมการตัดสิน</t>
  </si>
  <si>
    <t xml:space="preserve">ค่ารางวัล ค่าจัดนิทรรศการ  ฯลฯ  ตั้งจ่ายจากเงินอุดหนุนทั่วไป  </t>
  </si>
  <si>
    <t>ในการถือศีลอดช่วงเดือนรอมฎอน  เช่น ค่าจัดทำปฏิทินเวลาละศีลอด</t>
  </si>
  <si>
    <t>ตั้งจ่ายจากเงินอุดหนุนทั่วไป   ปรากฏในแผนพัฒนาสี่ปี หน้า104</t>
  </si>
  <si>
    <t xml:space="preserve">ค่าอาหารสำหรับศาสนิกชนที่มาละศีลอดที่มัสยิด  ฯลฯ  </t>
  </si>
  <si>
    <t>เพื่อจ่ายเป็นค่าดำเนินการอนุรักษ์ประเพณีท้องถิ่นต่อปูชนียบุคคล</t>
  </si>
  <si>
    <t>เช่น ค่าวัสดุในการสรงน้ำ ค่าจัดสถานที่ ค่าการแสดงฯลฯ</t>
  </si>
  <si>
    <t>ปรากฏในแผนพัฒนาสี่ปี หน้า103</t>
  </si>
  <si>
    <t>เพื่อจ่ายเป็นค่าดำเนินการส่งเสริมประเณีท้องถิ่น เช่น ค่าวัสดุทำเรือพระ</t>
  </si>
  <si>
    <t>ค่าชุดแต่งกายริ้วขบวนเรือพระ ค่าน้ำดื่ม ค่าอาหารว่างผู้เดินขบวน</t>
  </si>
  <si>
    <t>เรือพระ ฯลฯ ตั้งจ่ายจากเงินรายได้ ปรากฏในแผนพัฒนาสี่ปี หน้า103</t>
  </si>
  <si>
    <t>เพื่อจ่ายเป็นค่าดำเนินการส่งเสริมวัฒนธรรมท้องถิ่น เช่น ค่าวัสดุ</t>
  </si>
  <si>
    <t>ค่าสื่อ ค่าอุปกรณ์ ในการฝึกซ้อมและการแสดง</t>
  </si>
  <si>
    <t>ในการหล่อเทียนพรรษา เช่น ค่าวัสดุในการหล่อเทียน ค่าอาหารว่าง</t>
  </si>
  <si>
    <t>และเครื่องดื่มผู้เข้าร่วมหล่อเทียน   ตั้งจ่ายจากเงินรายได้</t>
  </si>
  <si>
    <t>ในวันฮารีรายอ  เช่น ค่าอาหารว่าง ค่าเครื่องดื่ม</t>
  </si>
  <si>
    <t>ค่าป้ายต่างฯลฯ   ตั้งจ่ายจากเงินรายได้</t>
  </si>
  <si>
    <t>ในการรดน้ำขอพรผุ้สูงอายุ เช่น ค่าจัดพานดอกไม้ ค่าจัดสถานที่</t>
  </si>
  <si>
    <t>ในวันลอยกระทง เช่น ค่าประกวดกระทง ค่าจัดสถานที่สำหรับ</t>
  </si>
  <si>
    <t>ให้ประชาชนลอยกระทง    ฯลฯ ตั้งจ่ายจากเงินรายได้</t>
  </si>
  <si>
    <t>ในวันสาร์ทเดือนสิบ เช่น  ค่าวัสดุในการจัดทำหมรับ ฯลฯ</t>
  </si>
  <si>
    <t xml:space="preserve"> ตั้งจ่ายจากเงินรายได้ ปรากฏในแผนพัฒนาสี่ปี ฉบับเพิ่มเติม หน้า12</t>
  </si>
  <si>
    <t>ปรากฏในแผนพัฒนาสี่ปี หน้า105</t>
  </si>
  <si>
    <t>เพื่อจ่ายเป็นค่าก่อสร้างถนน คสล.ขนาดผิวจราจรกว้าง 3.00 เมตร</t>
  </si>
  <si>
    <t xml:space="preserve">ยาว280 เมตร หนา 0.15 เมตรหรือมีพื้นที่ไม่น้อยกว่า 840  ตารางเมตร </t>
  </si>
  <si>
    <t>ยาว 350 เมตร ช่วงที่ 2 ขนาดผิวจราจรกว้าง 3 เมตร ยาว290 เมตร</t>
  </si>
  <si>
    <t>เพื่อจ่ายเป็นค่าดำเนินการอบรมให้ความรู้แก่ประชาชนและเจ้าหน้าที่</t>
  </si>
  <si>
    <t>ผู้ปฏิบัติงานเกี่ยวกับ พรบ.ข้อมูลข่าวสาร เช่น ค่าวิทยากร                ค่าอาหารว่างและเครื่องดื่ม ค่าป้ายต่างๆ ค่าจัดนิทรรศการ ฯลฯ</t>
  </si>
  <si>
    <t>ค่าอาหารว่างและเครื่องดื่ม ค่าป้ายต่างๆ ค่าจัดนิทรรศการ ฯลฯ</t>
  </si>
  <si>
    <t xml:space="preserve">ค่าของรางวัล  ฯลฯ ตั้งจ่ายจากเงินอุดหนุนทั่วไป </t>
  </si>
  <si>
    <t>ตั้งจ่ายจากเงินอุดหนุนทั่วไป  ปรากฏในแผนพัฒนาสี่ปี หน้า 114</t>
  </si>
  <si>
    <t>ตั้งจ่ายจากเงินอุดหนุนทั่วไป  ปรากฏในแผนพัฒนาสี่ปี หน้า118</t>
  </si>
  <si>
    <t>ตั้งจ่ายจากเงินอุดหนุนทั่วไป  ปรากฏในแผนพัฒนาสี่ปี หน้า98</t>
  </si>
  <si>
    <t>ตั้งจ่ายจากเงินอุดหนุนทั่วไป  ปรากฏในแผนพัฒนาสี่ปี หน้า107</t>
  </si>
  <si>
    <t>โครงการส่งเสริมการมีส่วนร่วมของประชาชนในการจัดทำแผนพัฒนา</t>
  </si>
  <si>
    <t>ท้องถิ่นและแผนชุมชน</t>
  </si>
  <si>
    <t>ตั้งจ่ายจากเงินอุดหนุนทั่วไป  ปรากฏในแผนพัฒนาสี่ปี หน้า106</t>
  </si>
  <si>
    <t>ตั้งจ่ายจากเงินอุดหนุนทั่วไป ปรากฏในแผนพัฒนาสี่ปีฉบับเพิ่มเติม หน้า 13</t>
  </si>
  <si>
    <t>ตั้งจ่ายจากเงินอุดหนุนทั่วไป ปรากฏในแผนพัฒนาสี่ปีฉบับเพิ่มเติม หน้า 16</t>
  </si>
  <si>
    <t>ตั้งจ่ายจากเงินอุดหนุนทั่วไป ปรากฏในแผนพัฒนาสี่ปีฉบับเพิ่มเติม หน้า 15</t>
  </si>
  <si>
    <t>ตั้งจ่ายจากเงินอุดหนุนทั่วไป ปรากฏในแผนพัฒนาสี่ปีฉบับเพิ่มเติม หน้า 10</t>
  </si>
  <si>
    <t>ตั้งจ่ายจากเงินอุดหนุนทั่วไป ปรากฏในแผนพัฒนาสี่ปีฉบับเพิ่มเติม หน้า 17</t>
  </si>
  <si>
    <t>ตั้งจ่ายจากเงินอุดหนุนทั่วไป ปรากฏในแผนพัฒนาสี่ปี หน้า 118</t>
  </si>
  <si>
    <t>เพื่อจ่ายเป็นค่าดำเนินการกิจกรรมสานสัมพันธ์ในครอบครัว</t>
  </si>
  <si>
    <t xml:space="preserve">ผู้ปฏิบัติงานเกี่ยวกับ พรบ.ข้อมูลข่าวสาร เช่นค่าวิทยากร ค่าอาหารว่าง               </t>
  </si>
  <si>
    <t>และเครื่องดื่ม ค่าป้ายต่างๆ ค่าจัดนิทรรศการ ฯลฯตั้งจ่ายจาก</t>
  </si>
  <si>
    <t xml:space="preserve">เช่น ค่าวิทยากรกระบวนการ  ค่าวัสดุอุปกรณ์  ค่าป้ายต่างๆ </t>
  </si>
  <si>
    <t>ค่าอาหารว่างและเครื่องดื่มฯลฯ ตั้งจ่ายจากเงินอุดหนุนทั่วไป</t>
  </si>
  <si>
    <t>ปรากฏในแผนพัฒนาสี่ปีฉบับเพิ่มเติม หน้า 17</t>
  </si>
  <si>
    <t>เพื่อจ่ายเป็นค่าดำเนินการจัดค่ายเยาชนเรียนรู้เศรษฐกิจพอเพียง</t>
  </si>
  <si>
    <t>เช่น ค่าอาหารว่างพร้อมเครื่องดื่ม ค่าอาหาร ค่าวัสดุต่างๆฯลฯ</t>
  </si>
  <si>
    <t>เพื่อจ่ายเป็นค่าดำเนินการเสริมสร้างความรู้ สร้างภูมิคุ้มกันในเด็ก</t>
  </si>
  <si>
    <t>เช่น ค่าสื่อ สิ่งพิมพ์ ค่านิทรรสการ หนังสือ ของรางวัล วัสดุต่างๆฯลฯ</t>
  </si>
  <si>
    <t>เพื่อจ่ายเป็นค่าดำเนินการอบรมให้ความรู้แก่เด้กและเยาวชน</t>
  </si>
  <si>
    <t>ในการแบบอย่างที่ดีในการใช้ชีวิต  เช่น ค่าวิทยากร ค่าวัสดุอุปกรณ์</t>
  </si>
  <si>
    <t>ค่าอาหารว่างและเครื่องดื่ม ค่าสื่อสิ่งพิมพ์ฯลฯ ตั้งจ่ายจากเงิน</t>
  </si>
  <si>
    <t xml:space="preserve"> อุดหนุนทั่วไป ปรากฏในแผนพัฒนาสี่ปีฉบับเพิ่มเติม หน้า 15</t>
  </si>
  <si>
    <t>เพื่อจ่ายเป็นค่าดำเนินการจัดการขยะอย่างถูกวิธี</t>
  </si>
  <si>
    <t>เช่น ค่าเอกสารสิ่งพิมพ์  ค่าตอบแทนวิทยากร ค่าจัดซื้อวัสดุ</t>
  </si>
  <si>
    <t>ค่าอาหารว่างและเครื่องดื่ม ค่าจัดนิทรรศการ ฯลฯ</t>
  </si>
  <si>
    <t>เพื่อจ่ายเป็นค่าดำเนินการกระตุ้นการใช้พลังงานที่เป็นมิตร</t>
  </si>
  <si>
    <t>ต่อสิ่งแวดล้อม เช่น ค่าวัสดุ ค่าสื่อสิ่งพิมพ์  ค่าจัดนิทรรศการ ฯลฯ</t>
  </si>
  <si>
    <t>พัฒนาเด็กเล็ก  เช่น  ค่าวัดสุอุปกรณ์ ค่าจัดนิทรรศการ ค่าดอกมะลิ  ค่าป้ายต่างๆ ค่าจัดนิทรรศการ ฯลฯ</t>
  </si>
  <si>
    <t xml:space="preserve">เพื่อจ่ายเป็นค่าดำเนินการเข้าร่วมกิจกรรมวันสตรีสากล </t>
  </si>
  <si>
    <t xml:space="preserve">เช่นค่าจัดขบวนพาเหรดและกิจกรรมการแสดง ค่าน้ำดื่ม ค่าอาหารว่าง </t>
  </si>
  <si>
    <t>เพื่อจ่ายเป็นค่าดำเนินการฝึกอบรมและศึกษาดูงานให้แก่ประชาชน</t>
  </si>
  <si>
    <t xml:space="preserve">เช่น ค่าเช่าพาหนะ ค่าน้ำมันเชื้อเพลิง  ค่าอาหารและเครื่องดื่ม ค่าที่พัก </t>
  </si>
  <si>
    <t>ค่าของสมนาคุณสถานที่ดูงาน ค่ะรรมเนียมเข้าชมสถานที่ต่างๆฯลฯ</t>
  </si>
  <si>
    <t>เพื่อจ่ายเป็นค่าดำเนินการอบรมให้ความรู้แก่เยาวชน</t>
  </si>
  <si>
    <t xml:space="preserve">เกี่ยวกับพฤติกรรมและจิตวิทยาวัยรุ่น เช่น ค่าเอกสาร สื่อสิ่งพิมพ์ </t>
  </si>
  <si>
    <t>ค่าอาหารว่างและเครื่องดื่ม ค่าตอบแทนวิทยากร ฯลฯ</t>
  </si>
  <si>
    <t>เพื่อจ่ายเป็นค่าดำเนินการแข่งขันเรือพายส่งเสริมการท่องเที่ยว</t>
  </si>
  <si>
    <t>เพื่อจ่ายเป็นค่าจัดสถานที่ ค่าตอบแทนกรรมการ ค่าอาหาร</t>
  </si>
  <si>
    <t>ค่าอาหารว่างและเครื่องดื่ม ค่าประชาสัมพันธ์ ฯลฯ</t>
  </si>
  <si>
    <t>เพื่อจ่ายเป็นค่าดำเนินการประกวดแม่ดีเด่น ไหว้แม่ของศูนย์</t>
  </si>
  <si>
    <t>เพื่อจ่ายเป็นค่าดำเนินการอบรมพัฒนาศักยภาพกรรมการสภาเด็ก</t>
  </si>
  <si>
    <t>และเยาวชน เช่น ค่าตอบแทนวิทยากร ค่าสื่อสิ่งพิมพ์</t>
  </si>
  <si>
    <t>ปรากฏในแผนพัฒนาสี่ปีฉบับเพิ่มเติม หน้า 16</t>
  </si>
  <si>
    <t xml:space="preserve">ค่าอาหารว่างและเครื่องดื่ม ฯลฯ ตั้งจ่ายจากเงินอุดหนุนทั่วไป </t>
  </si>
  <si>
    <t>ปรากฏในแผนพัฒนาสี่ปีฉบับเพิ่มเติม หน้า 18</t>
  </si>
  <si>
    <t>เพื่อจ่ายเป็นค่าดำเนินการในคัดเลือกเยาวชนเข้าร่วมจัดทำฐานข้อมูล</t>
  </si>
  <si>
    <t>พืชท้องถิ่นที่ต้องอนุรักษ์เช่นค่าวัสดุอุปกรณ์ ค่าอาหารว่างและเครื่องดื่ม</t>
  </si>
  <si>
    <t xml:space="preserve">ในการประชุม ค่าจัดทำป้ายชื่อพืช ฯลฯ ตั้งจ่ายจากเงินอุดหนุนทั่วไป </t>
  </si>
  <si>
    <t xml:space="preserve">เพื่อจ่ายเป็นค่าดำเนินการรณรงค์ต่อต้านยาเสพติด </t>
  </si>
  <si>
    <t>เช่น ค่าจัดนิทรรศการ ค่าวัสดุในการจัดขบวนเดินรณรงค์ต่อต้าน</t>
  </si>
  <si>
    <t>ค่าอาหารว่าง  ค่าเครื่องดื่ม  ค่าจัดนิทรรศการ ฯลฯ</t>
  </si>
  <si>
    <t>เพื่อจ่ายเป็นค่าดำเนินการแสดงความจงรักภักดีต่อราชวงศ์จักรี</t>
  </si>
  <si>
    <t>เช่น ค่าจัดนิทรรศการที่เสด็จสามจังหวัดชายแดนภาคใต้</t>
  </si>
  <si>
    <t xml:space="preserve">ค่าใช้จ่ายในการรับเสด็จฯ ตั้งจ่ายจากเงินอุดหนุนทั่วไป  </t>
  </si>
  <si>
    <t>ปรากฏในแผนพัฒนาสี่ปี หน้า 98</t>
  </si>
  <si>
    <t>เพื่อจ่ายเป็นค่าดำเนินการอบรมให้ความรู้แก่ตัวแทนครัวเรือน</t>
  </si>
  <si>
    <t>ในการจัดทำบัญชีครัวเรือน การผลิตผลิตภัณฑ์อุปโภคบริโภคใช้เอง</t>
  </si>
  <si>
    <t>ในครัวเรือน ค่าวัสดุอุปกรณ์ในการอบรม  ฯลฯ</t>
  </si>
  <si>
    <t>เพื่อจ่ายเป็นค่าดำเนินการจัดเวทีรับฟังความคิดเห็นของประชาชน</t>
  </si>
  <si>
    <t>ในการร่วมพัฒนาท้องถิ่น  ค่าอาหารว่างและเครื่องดื่ มค่าเอกสาร</t>
  </si>
  <si>
    <t>ปรากฏในแผนพัฒนาสี่ปี หน้า98</t>
  </si>
  <si>
    <t xml:space="preserve">สื่อสิ่งพิมพ์ ฯลฯ ตั้งจ่ายจากเงินอุดหนุนทั่วไป  </t>
  </si>
  <si>
    <t>เพื่อจ่ายเป็นค่าดำเนินการอบรมให้ความรู้แก่ผู้พิการและผู้ดูแล</t>
  </si>
  <si>
    <t xml:space="preserve">ตามความถนัด  เช่น ค่าวัสดุ อุปกรณ์ในการประกอบอาชีพ </t>
  </si>
  <si>
    <t>ค่าตอบแทนวิทยากรผู้สอน ฯลฯ ตั้งจ่ายจากเงินอุดหนุนทั่วไป</t>
  </si>
  <si>
    <t>ปรากฏในแผนพัฒนาสี่ปีฉบับเพิ่มเติม หน้า 13</t>
  </si>
  <si>
    <t>เพื่อจ่ายเป็นค่าดำเนินการอบรมให้ความรู้แก่สตรีกลุ่มวัยทำงาน</t>
  </si>
  <si>
    <t xml:space="preserve">เพื่อจ่ายเป็นค่าดำเนินการอบรมให้ความรู้แก่สมาชิกกลุ่มสตรี </t>
  </si>
  <si>
    <t xml:space="preserve">ในการดำเนินชีวิตตามหลักเศรษฐกิจพอเพียง  เช่น ค่าวัสดุ </t>
  </si>
  <si>
    <t xml:space="preserve">ค่าตอบแทนวิทยากร  ค่าอาหารว่างและเครื่องดื่ม  ฯลฯ </t>
  </si>
  <si>
    <t>เพื่อจ่ายเป็นค่าดำเนินการอบรมให้ความรู้แก่กรรมการและประชาชน</t>
  </si>
  <si>
    <t>เกี่ยวกับสิทธิพื้นฐานและการดำเนินงานของศูนย์ยุติธรรมชุมชน</t>
  </si>
  <si>
    <t xml:space="preserve">เช่น ค่าตอบแทนวิทยากร ค่าอาหารว่างและเครื่องดื่ม </t>
  </si>
  <si>
    <t>ค่าสื่อประชาสัมพันธ์  ตั้งจ่ายจากเงินอุดหนุนทั่วไป</t>
  </si>
  <si>
    <t>ปรากฏในแผนพัฒนาสี่ปีฉบับเพิ่มเติม หน้า 10</t>
  </si>
  <si>
    <t>เพื่อจ่ายเป็นค่าดำเนินการของสภาเด็กและเยาวชน</t>
  </si>
  <si>
    <t xml:space="preserve">เช่น ค่าวัสดุอุปกรณ์ในการทำความสะอาดศาสนสถาน </t>
  </si>
  <si>
    <t>ค่าอาหารว่าง ค่าน้ำดื่ม  ค่าสื่อสิ่งพิมพ์ ฯลฯ</t>
  </si>
  <si>
    <t xml:space="preserve">สู่ชนรุ่นหลัง   เช่นค่าวัสดุอุปกรณ์ ค่าสื่อสิ่งพิมพ์ </t>
  </si>
  <si>
    <t>เพื่อจ่ายเป็นค่าดำเนินการอบรมถ่ายทอดภูมิปัญญาจากผู้สุงอายุ</t>
  </si>
  <si>
    <t>ค่าอาหารว่างและเครื่องดื่ม  ค่าตอบแทนวิทยากร  ฯลฯ</t>
  </si>
  <si>
    <t>ปรากฏในแผนพัฒนาสี่ปี  หน้า 106</t>
  </si>
  <si>
    <t>เพื่อจ่ายเป็นค่าดำเนินการอบรมให้ความรู้แก่ประชาชน</t>
  </si>
  <si>
    <t xml:space="preserve">ในการประกอบอาชีพเสริม เช่น ค่าตอบแทนวิทยากร </t>
  </si>
  <si>
    <t xml:space="preserve"> ค่าอาหารว่างและเครื่องดื่ม   ฯลฯ ตั้งจ่ายจากเงินอุดหนุนทั่วไป</t>
  </si>
  <si>
    <t>เพื่อจ่ายเป็นค่าดำเนินการจัดทำอาหารตามวัฒธรรมการกินของจังหวัด</t>
  </si>
  <si>
    <t>ชายแดนภาคใต้  เช่น ค่าจัดสถานที่ ค่าอาหารสาธิต ค่าจัดนิทรรศการ</t>
  </si>
  <si>
    <t>เพื่อจ่ายเป็นค่าดำเนินการอบรมให้ความรู้แก่ผู้นำชุมชนและสมาชิก</t>
  </si>
  <si>
    <t>กลุ่มสตรี เกี่ยวกับการจัดซื้อจัดจ้างของทางราชการ เช่น ค่าตอบแทน</t>
  </si>
  <si>
    <t>วิทยากร ค่าอาหารว่างพร้อมเครื่องดื่ม  ค่าเอกสารสิ่งพิมพ์  ฯลฯ</t>
  </si>
  <si>
    <t xml:space="preserve">ในการประดิษฐ์งานศิลปะเพื่อจำหน่าย เช่น ค่าตอบแทนวิทยากร </t>
  </si>
  <si>
    <t>ค่าอาหารว่างและเครื่องดื่ม ค่าวัสดุอุปกรณ์ในการอบรม ฯลฯ</t>
  </si>
  <si>
    <t>ตั้งจ่ายจากเงินรายได้  ปรากฏในแผนพัฒนาสี่ปี หน้า 124</t>
  </si>
  <si>
    <t>ปรากฏในแผนพัฒนาสี่ปี หน้า 125</t>
  </si>
  <si>
    <t>จำนวน 5 ชุด ตั้งจ่ายจากเงินรายได้ </t>
  </si>
  <si>
    <t>เพื่อจัดซื้อชั้นวางอเนกประสงค์ขนาด 40X30X90 เซนติเมตร </t>
  </si>
  <si>
    <t xml:space="preserve">เพื่อจัดซื้อตู้เหล็ก ขนาดกว้าง 915 ลึก 457 สูง 1,830 มิลลิเมตร </t>
  </si>
  <si>
    <t xml:space="preserve">เพื่อจ่ายเป็นค่าช่วยเหลือการศึกษาบุตรของพนักงานเทศบาล
</t>
  </si>
  <si>
    <t>อุดหนุนที่ทำการปกครองอำเภอเมืองยะลา</t>
  </si>
  <si>
    <t>โครงการอนุรักษ์วัฒนธรรมประเพณีอันดีงามของท้องถิ่นในเขตอำเภอเมืองยะลา</t>
  </si>
  <si>
    <t>ตั้งจ่ายจากเงินรายได้ ปรากฏในแผนพัฒนาสี่ปี หน้า103</t>
  </si>
  <si>
    <t>ค่าจ้างเหมาเดินระวาง ฯลฯ  ตั้งจ่ายจากเงินรายได้</t>
  </si>
  <si>
    <t>ปรากฏในแผนพัฒนาสี่ปีหน้า 97</t>
  </si>
  <si>
    <t>เพื่อจ่ายเป็นค่าดำเนินการลดใช้พลังงานในสำนักงาน</t>
  </si>
  <si>
    <t>เช่น ค่าวัสดุอุปกรณ์ในการลดใช้หรือประหยัดพลังงาน</t>
  </si>
  <si>
    <t>ตั้งจ่ายจากเงินอุดหนุนทั่วไป  ปรากฏในแผนพัฒนาสี่ปี หน้า 117</t>
  </si>
  <si>
    <t>(1) ค่าจัดการเรียนการสอน จำนวน 51,000 บาท</t>
  </si>
  <si>
    <t>(2) เงินอุดหนุนสำหรับสนับสนุนอาหารกลางวันสำหรับ ศพด. จำนวน147,000 บาท</t>
  </si>
  <si>
    <t>เงินเดือน จำนวน 3  อัตรา  ตั้งจ่ายจากเงินรายได้</t>
  </si>
  <si>
    <t>ที่ปฏิบัติงานในงานศาสนาและวัฒนธรรม ตั้งจ่ายจากเงินรายได้</t>
  </si>
  <si>
    <t>จังหวัดชายแดนภาคใต้ที่ปฏิบัติงานในงานศาสนาและวัฒนธรรม</t>
  </si>
  <si>
    <t>ปลั๊กไฟฟ้า ชิ้นส่วนวิทยุ  ฯลฯตั้งจ่ายจากเงินรายได้</t>
  </si>
  <si>
    <t xml:space="preserve">เพื่อจัดซื้อชั้นวางอเนกประสงค์ </t>
  </si>
  <si>
    <t>ขนาด 42x30x115 เซนติเมตร  จำนวน 8 ชุด</t>
  </si>
  <si>
    <t>ขนาด 40x30x90 เซนติเมตร   จำนวน 7 ชุด</t>
  </si>
  <si>
    <t>ปรากฏในแผนพัฒนาสี่ปี ฉบับเพิ่มติม หน้า 22</t>
  </si>
  <si>
    <t>โครงการลดรายจ่าย-เพิ่มรายได้</t>
  </si>
  <si>
    <t>ส่วนที่ 2</t>
  </si>
  <si>
    <t>เรื่อง</t>
  </si>
  <si>
    <t>งบประมาณรายจ่าย</t>
  </si>
  <si>
    <t>อำเภอ เมืองยะลา   จังหวัดยะลา</t>
  </si>
  <si>
    <t xml:space="preserve">ประมาณการรายจ่ายรวมทั้งสิ้น 34,500,000 บาท จ่ายจากรายได้จัดเก็บเอง  หมวดภาษีจัดสรรและหมวดเงินอุดหนุนทั่วไป แยกเป็น </t>
  </si>
  <si>
    <t>เงินรายได้</t>
  </si>
  <si>
    <t>\</t>
  </si>
  <si>
    <t xml:space="preserve">ความสะอาด ตั้งจ่ายจากเงินรายได้ 480,180 บาท </t>
  </si>
  <si>
    <t>ตั้งจ่ายจากเงินอุดหนุนทั่วไป 460 บาท</t>
  </si>
  <si>
    <t>ร่วมต้อนรับบุคคลหรือคณะบุคคล เช่น ค่าอาหาร </t>
  </si>
  <si>
    <t>ตั้งจ่ายจากเงินอุดหนุนทั่วไป ปรากฏในแผนพัฒนาสี่ปี หน้า 96 </t>
  </si>
  <si>
    <t>ตั้งจ่ายจากเงินอุดหนุนทั่วไป  ปรากฏในแผนพัฒนาสี่ปี หน้า 96</t>
  </si>
  <si>
    <t xml:space="preserve">เพื่อให้ใช้งานได้ปกติ ตั้งจ่ายจากเงินอุดหนุนทั่วไป </t>
  </si>
  <si>
    <t xml:space="preserve">เรืออลูมีเนียมแบบท้องแบน ขนาด 4.35 X 1.60 X 0.40 เมตร </t>
  </si>
  <si>
    <t>รายละเอียดตามประมาณการแนบท้าย ตั้งจ่ายจากเงินอุดหนุนทั่วไป</t>
  </si>
  <si>
    <t>ปรากฏในแผนพัฒนาสี่ปี ฉบับเพิ่มเติมหน้า21</t>
  </si>
  <si>
    <t>จำนวน 5 บาน  ตั้งจ่ายจากเงินรายได้</t>
  </si>
  <si>
    <t xml:space="preserve">ตั้งจ่ายจากเงินอุดหนุนทั่วไป ปรากฏในแผนพัฒนาสี่ปี ฉบับเพิ่มติม หน้า 22  </t>
  </si>
  <si>
    <t>จำนวน 1 ชุด ตั้งจ่ายจากเงินอุดหนุนทั่วไป</t>
  </si>
  <si>
    <t>โรงเรียนบ้านยุโป  จำนวน  68 คน</t>
  </si>
  <si>
    <t>โรงเรียนบ้านทุ่งเหรียง  จำนวน 85 คน</t>
  </si>
  <si>
    <t>โรงเรียนบ้านบาโด  จำนวน 44 คน</t>
  </si>
  <si>
    <t>โรงเรียนวัดชมพูสถิต จำนวน 58คน</t>
  </si>
  <si>
    <t>โรงเรียนบ้านคลองทราย  จำนวน 12คน</t>
  </si>
  <si>
    <t>ตั้งจ่ายจากเงินรายได้   ปรากฏในแผนพัฒนาสี่ปี หน้า 109</t>
  </si>
  <si>
    <t>เพื่อจ่ายเป็นค่าจ้างเหมาบุคคลภายนอก</t>
  </si>
  <si>
    <t>ในการจัดทำเอกสารสิ่งพิมพ์ ตั้งจ่ายจากเงินรายได้</t>
  </si>
  <si>
    <t>คณะกรรมการต่างๆ  ค่าตอบแทนประชาคม ตั้งจ่ายจากเงินรายได้ </t>
  </si>
  <si>
    <t>แบบเทียบเงินอุดหนุน/ เงินรายได้</t>
  </si>
  <si>
    <t>รายจ่ายตามมาตรา 35 แห่ง พรบ.บริหารงานบุคคลส่วนท้องถิ่น พ.ศ. 2542</t>
  </si>
  <si>
    <t>ประเภท</t>
  </si>
  <si>
    <t>ที่</t>
  </si>
  <si>
    <t>รายละเอียด</t>
  </si>
  <si>
    <t>บริหารทั่วไป</t>
  </si>
  <si>
    <t>คลัง</t>
  </si>
  <si>
    <t>ความสงบ</t>
  </si>
  <si>
    <t>ศึกษา</t>
  </si>
  <si>
    <t>สงเคราะห์</t>
  </si>
  <si>
    <t>เคหะ</t>
  </si>
  <si>
    <t>1.เงินเดือนและเงินเพิ่มอื่นๆ</t>
  </si>
  <si>
    <t>เงินเดือน (พนักงาน)</t>
  </si>
  <si>
    <t>ที่จ่ายควบเงินเดือน</t>
  </si>
  <si>
    <t>เงินประจำตำแหน่งของผู้บริหาร (พนักงาน)</t>
  </si>
  <si>
    <t>เงินเพิ่มอื่น ๆ ที่จ่ายควบกับเงินเดือน เช่น</t>
  </si>
  <si>
    <t>1) เงินเพิ่มการครองชีพชั่วคราว (พนักงาน)</t>
  </si>
  <si>
    <t>2) เงินเพิ่มค่าวิชา (พ.ค.ว.)</t>
  </si>
  <si>
    <t>3) เงินเพิ่มพิเศษสำหรับสู้รบ (พ.ส.ร.)</t>
  </si>
  <si>
    <t>4) เงินเพิ่มพิเศษค่าภาษามาลายู (พ.ภ.ม.)</t>
  </si>
  <si>
    <t>รวมเป็นเงิน</t>
  </si>
  <si>
    <t>2. เงินค่าจ้าง</t>
  </si>
  <si>
    <t>เงินค่าจ้างประจำ</t>
  </si>
  <si>
    <t>1) ค่าจ้างลูกจ้างประจำ</t>
  </si>
  <si>
    <t>2) เงินเพิ่มการครองชีพชั่วคราว</t>
  </si>
  <si>
    <t>เงินค่าจ้างชั่วคราว(พนักงานจ้าง)</t>
  </si>
  <si>
    <t>1) ค่าตอบแทนพนักงานจ้าง</t>
  </si>
  <si>
    <t>3. ประโยชน์ตอบแทนอื่น</t>
  </si>
  <si>
    <t>เงินสวัสดิการเกี่ยวกับเบี้ยกันดาร / พื้นที่เสี่ยงภัย / พื้นที่พิเศษ</t>
  </si>
  <si>
    <t>เงินสวัสดิการเกี่ยวกับการช่วยเหลือบุตร</t>
  </si>
  <si>
    <t>เงินสวัสดิการเกี่ยวกับการศึกษาบุตร รวมถึง เงินทุนสนับสนุน</t>
  </si>
  <si>
    <t>การศึกษาแก่บุตรข้าราชการและลูกจ้างประจำ ของกรุงเทพมหานคร</t>
  </si>
  <si>
    <t>และข้าราชการครูกรุงเทพมหานคร</t>
  </si>
  <si>
    <t>เงินสวัสดิการเกี่ยวกับการรักษาพยาบาล</t>
  </si>
  <si>
    <t>เงินตอบแทนผู้ปฏิบัติงานด้านความเจ็บป่วยนอกเวลาราชการและ</t>
  </si>
  <si>
    <t xml:space="preserve">ในวันหยุดราชการเฉพาะสำหรับข้าราชการ/พนักงานส่วนท้องถิ่น </t>
  </si>
  <si>
    <t>และลูกจ้าง(แพทย์ พยาบาล ทันตแพทย์ ฯลฯ)</t>
  </si>
  <si>
    <t xml:space="preserve">เงินเพิ่มพิเศษสำหรับบุคลากรทางด้านการแพทย์และสาธารณสุข </t>
  </si>
  <si>
    <t>สำหรับแพทย์ทันตแพทย์ และเภสัชกรที่ไม่ปฏิบัติส่วนตัว</t>
  </si>
  <si>
    <t>เงินค่าเช่าบ้าน</t>
  </si>
  <si>
    <t>เงินทำขวัญข้าราชการ/พนักงานส่วนท้องถิ่น และลูกจ้าง ซึ่งได้รับ</t>
  </si>
  <si>
    <t>อันตรายหรือป่วยเจ็บ เพราะการปฏิบัติหน้าที่</t>
  </si>
  <si>
    <t>เงินเกี่ยวกับศพข้าราชการ/พนักงานส่วนท้องถิ่น และลูกจ้างซึ่งถึงแก่</t>
  </si>
  <si>
    <t>ความตายในระหว่างเดินทางไปราชการ</t>
  </si>
  <si>
    <t>เงินบำเหน็จลูกจ้างประจำ</t>
  </si>
  <si>
    <t>เงินช่วยเหลือค่าครองชีพผู้รับบำนาญของข้าราชการ/พนักงานส่วน</t>
  </si>
  <si>
    <t>ท้องถิ่นที่มิใช่ตำแหน่งครู(ชคบ.) รวมถึง เงินช่วยเหลือรายเดือน</t>
  </si>
  <si>
    <t>ผู้รับบำนาญซึ่งลาออกจากราชการก่อนเกษียณอายุของ กทม. (ชรบ.)</t>
  </si>
  <si>
    <t>เงินทดแทนข้าราชการวิสามัญ</t>
  </si>
  <si>
    <t>เงินสำรองสำหรับเงินเดือน และค่าจ้างที่กำหนดใหม่</t>
  </si>
  <si>
    <t>เงินสมทบกองทุนบำเหน็จบำนาญข้าราชการส่วนท้องถิ่น</t>
  </si>
  <si>
    <t>เงินสมทบกองทุนบำเหน็จบำนาญข้าราชการกรุงเทพมหานคร</t>
  </si>
  <si>
    <t>บำเหน็จความชอบค่าทดแทน และการช่วยเหลือเจ้าหน้าที่และประชาชน</t>
  </si>
  <si>
    <t>ผู้ปฏิบัติหน้าที่ราชการ หรือช่วยราชการเนื่องในการป้องกันอธิปไตย</t>
  </si>
  <si>
    <t>และรักษาความสงบเรียบร้อย ของประเทศ</t>
  </si>
  <si>
    <t xml:space="preserve">4. ค่าใช้จ่ายตามข้อ7วรรคสอง </t>
  </si>
  <si>
    <t>ประโยชน์ตอบแทนอื่นกรณีพิเศษ(เงินรางวัลประจำปี)</t>
  </si>
  <si>
    <t>ของประกาศคณะกรรมการ</t>
  </si>
  <si>
    <t>มาตรฐานการบริหารงานบุคคล</t>
  </si>
  <si>
    <t>ส่วนท้องถิ่น เรื่อง กำหนด</t>
  </si>
  <si>
    <t>มาตรฐานกลางการบริหารงาน</t>
  </si>
  <si>
    <t>บุคคลส่วนท้องถิ่น ลงวันที่</t>
  </si>
  <si>
    <t>25 มิถุนายน พ.ศ. 2544</t>
  </si>
  <si>
    <t>รวมรายจ่าย 1 - 3</t>
  </si>
  <si>
    <t>รวมรายจ่าย 1 - 4</t>
  </si>
  <si>
    <t>มาตรา 35 ไม่เกินร้อยละ  40</t>
  </si>
  <si>
    <t>5) เงินอื่น ๆ (ระบุ)  เงินค่าตอบแทนพิเศษปลัด</t>
  </si>
  <si>
    <t>ตามเทศบัญญัติ ปีงบประมาณ 2561 เทศบาลตำบลยุโป</t>
  </si>
  <si>
    <t>งบประมาณรายจ่ายตามข้อบัญญัติปี 61</t>
  </si>
  <si>
    <t>รายจ่ายจริงปี 2560</t>
  </si>
  <si>
    <t>รายงานสถานะการคลัง</t>
  </si>
  <si>
    <t xml:space="preserve"> เทศบาลตำบลยุโป  อำเภอเมืองยะลา  จังหวัดยะลา</t>
  </si>
  <si>
    <t>รายการ</t>
  </si>
  <si>
    <t>รายรับทั้งสิ้น</t>
  </si>
  <si>
    <t>รายรับไม่รวมเงินเงินอุดหนุน</t>
  </si>
  <si>
    <t>รายจ่ายทั้งสิ้น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</si>
</sst>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[$-1041E]#,##0;\-#,##0"/>
    <numFmt numFmtId="188" formatCode="[$-1041E]#,##0.00;\-#,##0.00"/>
    <numFmt numFmtId="189" formatCode="_-* #,##0_-;\-* #,##0_-;_-* &quot;-&quot;??_-;_-@_-"/>
    <numFmt numFmtId="190" formatCode="_(* #,##0.00_);_(* \(#,##0.00\);_(* &quot;-&quot;??_);_(@_)"/>
  </numFmts>
  <fonts count="53" x14ac:knownFonts="1">
    <font>
      <sz val="11"/>
      <color rgb="FF000000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name val="Tahoma"/>
      <family val="2"/>
    </font>
    <font>
      <sz val="11"/>
      <color rgb="FF000000"/>
      <name val="Tahoma"/>
      <family val="2"/>
      <scheme val="minor"/>
    </font>
    <font>
      <sz val="11"/>
      <name val="TH SarabunPSK"/>
      <family val="2"/>
    </font>
    <font>
      <b/>
      <sz val="12"/>
      <color rgb="FF000000"/>
      <name val="TH SarabunPSK"/>
      <family val="2"/>
    </font>
    <font>
      <sz val="12"/>
      <color rgb="FF000000"/>
      <name val="TH SarabunPSK"/>
      <family val="2"/>
    </font>
    <font>
      <b/>
      <sz val="24"/>
      <color rgb="FF000000"/>
      <name val="TH SarabunPSK"/>
      <family val="2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b/>
      <u/>
      <sz val="16"/>
      <color rgb="FF000000"/>
      <name val="TH SarabunPSK"/>
      <family val="2"/>
    </font>
    <font>
      <b/>
      <sz val="15"/>
      <color rgb="FF000000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sz val="16"/>
      <name val="AngsanaUPC"/>
      <family val="1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u/>
      <sz val="16"/>
      <name val="TH SarabunPSK"/>
      <family val="2"/>
    </font>
    <font>
      <sz val="16"/>
      <name val="Tahoma"/>
      <family val="2"/>
    </font>
    <font>
      <b/>
      <sz val="24"/>
      <color rgb="FF000000"/>
      <name val="Microsoft Sans Serif"/>
      <family val="2"/>
    </font>
    <font>
      <sz val="11"/>
      <name val="Tahoma"/>
      <family val="2"/>
    </font>
    <font>
      <b/>
      <sz val="12"/>
      <color rgb="FF000000"/>
      <name val="Microsoft Sans Serif"/>
      <family val="2"/>
    </font>
    <font>
      <b/>
      <sz val="18"/>
      <color rgb="FF000000"/>
      <name val="Microsoft Sans Serif"/>
      <family val="2"/>
    </font>
    <font>
      <sz val="10"/>
      <color rgb="FF000000"/>
      <name val="Microsoft Sans Serif"/>
      <family val="2"/>
    </font>
    <font>
      <sz val="16"/>
      <name val="TH Niramit AS"/>
    </font>
    <font>
      <sz val="16"/>
      <color rgb="FF000000"/>
      <name val="TH Niramit AS"/>
    </font>
    <font>
      <b/>
      <sz val="16"/>
      <color rgb="FF000000"/>
      <name val="TH Niramit AS"/>
    </font>
    <font>
      <sz val="12"/>
      <name val="TH Niramit AS"/>
    </font>
    <font>
      <b/>
      <sz val="11"/>
      <color rgb="FF000000"/>
      <name val="Microsoft Sans Serif"/>
      <family val="2"/>
    </font>
    <font>
      <b/>
      <u/>
      <sz val="16"/>
      <color rgb="FF000000"/>
      <name val="TH Niramit AS"/>
    </font>
    <font>
      <b/>
      <sz val="16"/>
      <name val="TH Niramit AS"/>
    </font>
    <font>
      <b/>
      <sz val="10"/>
      <name val="TH Niramit AS"/>
    </font>
    <font>
      <b/>
      <sz val="12"/>
      <name val="TH Niramit AS"/>
    </font>
    <font>
      <sz val="10"/>
      <name val="TH Niramit AS"/>
    </font>
  </fonts>
  <fills count="4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rgb="FFA9A9A9"/>
        <bgColor rgb="FFA9A9A9"/>
      </patternFill>
    </fill>
    <fill>
      <patternFill patternType="solid">
        <fgColor rgb="FFC0C0C0"/>
        <bgColor rgb="FFC0C0C0"/>
      </patternFill>
    </fill>
    <fill>
      <patternFill patternType="solid">
        <fgColor rgb="FFF5F5F5"/>
        <bgColor rgb="FFF5F5F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FFFFFF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00B050"/>
        <bgColor rgb="FFFFFFFF"/>
      </patternFill>
    </fill>
    <fill>
      <patternFill patternType="solid">
        <fgColor theme="5" tint="0.39997558519241921"/>
        <bgColor rgb="FFFFFFFF"/>
      </patternFill>
    </fill>
    <fill>
      <patternFill patternType="solid">
        <fgColor rgb="FF00B0F0"/>
        <bgColor rgb="FFFFFFFF"/>
      </patternFill>
    </fill>
    <fill>
      <patternFill patternType="solid">
        <fgColor theme="9" tint="-0.249977111117893"/>
        <bgColor rgb="FFFFFFFF"/>
      </patternFill>
    </fill>
    <fill>
      <patternFill patternType="solid">
        <fgColor theme="0" tint="-0.249977111117893"/>
        <bgColor indexed="64"/>
      </patternFill>
    </fill>
  </fills>
  <borders count="64">
    <border>
      <left/>
      <right/>
      <top/>
      <bottom/>
      <diagonal/>
    </border>
    <border>
      <left style="thin">
        <color rgb="FFA9A9A9"/>
      </left>
      <right/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/>
      <bottom/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/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 style="thin">
        <color theme="0" tint="-0.34998626667073579"/>
      </left>
      <right style="thin">
        <color rgb="FFA9A9A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rgb="FFA9A9A9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rgb="FFA9A9A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A9A9A9"/>
      </left>
      <right style="thin">
        <color rgb="FFA9A9A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A9A9A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rgb="FFA9A9A9"/>
      </left>
      <right/>
      <top style="thin">
        <color theme="0" tint="-0.34998626667073579"/>
      </top>
      <bottom/>
      <diagonal/>
    </border>
    <border>
      <left style="thin">
        <color rgb="FFA9A9A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rgb="FFA9A9A9"/>
      </left>
      <right style="medium">
        <color rgb="FFA9A9A9"/>
      </right>
      <top style="medium">
        <color rgb="FFA9A9A9"/>
      </top>
      <bottom style="medium">
        <color rgb="FFA9A9A9"/>
      </bottom>
      <diagonal/>
    </border>
    <border>
      <left style="thin">
        <color theme="0" tint="-0.34998626667073579"/>
      </left>
      <right style="thin">
        <color rgb="FFA9A9A9"/>
      </right>
      <top style="thin">
        <color theme="0" tint="-0.3499862666707357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theme="0" tint="-0.34998626667073579"/>
      </top>
      <bottom style="thin">
        <color rgb="FFA9A9A9"/>
      </bottom>
      <diagonal/>
    </border>
    <border>
      <left/>
      <right/>
      <top style="thin">
        <color theme="0" tint="-0.34998626667073579"/>
      </top>
      <bottom style="thin">
        <color rgb="FFA9A9A9"/>
      </bottom>
      <diagonal/>
    </border>
    <border>
      <left/>
      <right style="thin">
        <color rgb="FFA9A9A9"/>
      </right>
      <top style="thin">
        <color theme="0" tint="-0.34998626667073579"/>
      </top>
      <bottom style="thin">
        <color rgb="FFA9A9A9"/>
      </bottom>
      <diagonal/>
    </border>
    <border>
      <left style="thin">
        <color rgb="FFA9A9A9"/>
      </left>
      <right style="thin">
        <color theme="0" tint="-0.34998626667073579"/>
      </right>
      <top style="thin">
        <color theme="0" tint="-0.34998626667073579"/>
      </top>
      <bottom style="thin">
        <color rgb="FFA9A9A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rgb="FFA9A9A9"/>
      </left>
      <right style="thin">
        <color theme="0" tint="-0.34998626667073579"/>
      </right>
      <top style="thin">
        <color rgb="FFA9A9A9"/>
      </top>
      <bottom style="thin">
        <color rgb="FFA9A9A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rgb="FFA9A9A9"/>
      </right>
      <top/>
      <bottom style="thin">
        <color theme="0" tint="-0.34998626667073579"/>
      </bottom>
      <diagonal/>
    </border>
    <border>
      <left style="thin">
        <color rgb="FFA9A9A9"/>
      </left>
      <right/>
      <top/>
      <bottom style="thin">
        <color theme="0" tint="-0.3499862666707357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theme="0" tint="-0.34998626667073579"/>
      </bottom>
      <diagonal/>
    </border>
    <border>
      <left/>
      <right/>
      <top style="thin">
        <color rgb="FFA9A9A9"/>
      </top>
      <bottom style="thin">
        <color theme="0" tint="-0.34998626667073579"/>
      </bottom>
      <diagonal/>
    </border>
    <border>
      <left/>
      <right style="thin">
        <color rgb="FFA9A9A9"/>
      </right>
      <top style="thin">
        <color rgb="FFA9A9A9"/>
      </top>
      <bottom style="thin">
        <color theme="0" tint="-0.34998626667073579"/>
      </bottom>
      <diagonal/>
    </border>
    <border>
      <left style="thin">
        <color rgb="FFA9A9A9"/>
      </left>
      <right style="thin">
        <color theme="0" tint="-0.34998626667073579"/>
      </right>
      <top style="thin">
        <color rgb="FFA9A9A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6">
    <xf numFmtId="0" fontId="0" fillId="0" borderId="0"/>
    <xf numFmtId="43" fontId="3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8" fillId="0" borderId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7" borderId="0" applyNumberFormat="0" applyBorder="0" applyAlignment="0" applyProtection="0"/>
    <xf numFmtId="0" fontId="21" fillId="11" borderId="0" applyNumberFormat="0" applyBorder="0" applyAlignment="0" applyProtection="0"/>
    <xf numFmtId="0" fontId="22" fillId="28" borderId="30" applyNumberFormat="0" applyAlignment="0" applyProtection="0"/>
    <xf numFmtId="0" fontId="23" fillId="29" borderId="31" applyNumberFormat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26" fillId="0" borderId="32" applyNumberFormat="0" applyFill="0" applyAlignment="0" applyProtection="0"/>
    <xf numFmtId="0" fontId="27" fillId="0" borderId="33" applyNumberFormat="0" applyFill="0" applyAlignment="0" applyProtection="0"/>
    <xf numFmtId="0" fontId="28" fillId="0" borderId="34" applyNumberFormat="0" applyFill="0" applyAlignment="0" applyProtection="0"/>
    <xf numFmtId="0" fontId="28" fillId="0" borderId="0" applyNumberFormat="0" applyFill="0" applyBorder="0" applyAlignment="0" applyProtection="0"/>
    <xf numFmtId="0" fontId="29" fillId="15" borderId="30" applyNumberFormat="0" applyAlignment="0" applyProtection="0"/>
    <xf numFmtId="0" fontId="30" fillId="0" borderId="35" applyNumberFormat="0" applyFill="0" applyAlignment="0" applyProtection="0"/>
    <xf numFmtId="0" fontId="31" fillId="30" borderId="0" applyNumberFormat="0" applyBorder="0" applyAlignment="0" applyProtection="0"/>
    <xf numFmtId="0" fontId="18" fillId="31" borderId="36" applyNumberFormat="0" applyFont="0" applyAlignment="0" applyProtection="0"/>
    <xf numFmtId="0" fontId="32" fillId="28" borderId="37" applyNumberFormat="0" applyAlignment="0" applyProtection="0"/>
    <xf numFmtId="0" fontId="33" fillId="0" borderId="0" applyNumberFormat="0" applyFill="0" applyBorder="0" applyAlignment="0" applyProtection="0"/>
    <xf numFmtId="0" fontId="34" fillId="0" borderId="38" applyNumberFormat="0" applyFill="0" applyAlignment="0" applyProtection="0"/>
    <xf numFmtId="0" fontId="35" fillId="0" borderId="0" applyNumberFormat="0" applyFill="0" applyBorder="0" applyAlignment="0" applyProtection="0"/>
    <xf numFmtId="190" fontId="17" fillId="0" borderId="0" applyFont="0" applyFill="0" applyBorder="0" applyAlignment="0" applyProtection="0">
      <alignment wrapText="1"/>
    </xf>
    <xf numFmtId="0" fontId="17" fillId="0" borderId="0">
      <alignment wrapText="1"/>
    </xf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7" fillId="0" borderId="0">
      <alignment wrapText="1"/>
    </xf>
    <xf numFmtId="0" fontId="17" fillId="0" borderId="0">
      <alignment wrapText="1"/>
    </xf>
    <xf numFmtId="0" fontId="17" fillId="0" borderId="0">
      <alignment wrapText="1"/>
    </xf>
    <xf numFmtId="0" fontId="17" fillId="0" borderId="0"/>
  </cellStyleXfs>
  <cellXfs count="694">
    <xf numFmtId="0" fontId="2" fillId="0" borderId="0" xfId="0" applyFont="1" applyFill="1" applyBorder="1"/>
    <xf numFmtId="0" fontId="4" fillId="0" borderId="0" xfId="0" applyFont="1" applyFill="1" applyBorder="1"/>
    <xf numFmtId="0" fontId="5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horizontal="left" vertical="top" wrapText="1" readingOrder="1"/>
    </xf>
    <xf numFmtId="0" fontId="10" fillId="0" borderId="0" xfId="0" applyFont="1" applyFill="1" applyBorder="1"/>
    <xf numFmtId="0" fontId="9" fillId="2" borderId="4" xfId="0" applyNumberFormat="1" applyFont="1" applyFill="1" applyBorder="1" applyAlignment="1">
      <alignment horizontal="center" vertical="top" wrapText="1" readingOrder="1"/>
    </xf>
    <xf numFmtId="0" fontId="11" fillId="0" borderId="4" xfId="0" applyNumberFormat="1" applyFont="1" applyFill="1" applyBorder="1" applyAlignment="1">
      <alignment vertical="top" wrapText="1" readingOrder="1"/>
    </xf>
    <xf numFmtId="0" fontId="11" fillId="0" borderId="14" xfId="0" applyNumberFormat="1" applyFont="1" applyFill="1" applyBorder="1" applyAlignment="1">
      <alignment vertical="top" wrapText="1" readingOrder="1"/>
    </xf>
    <xf numFmtId="188" fontId="11" fillId="0" borderId="4" xfId="0" applyNumberFormat="1" applyFont="1" applyFill="1" applyBorder="1" applyAlignment="1">
      <alignment horizontal="right" vertical="top" wrapText="1" readingOrder="1"/>
    </xf>
    <xf numFmtId="0" fontId="10" fillId="0" borderId="0" xfId="0" applyFont="1" applyFill="1" applyBorder="1"/>
    <xf numFmtId="0" fontId="11" fillId="0" borderId="0" xfId="0" applyNumberFormat="1" applyFont="1" applyFill="1" applyBorder="1" applyAlignment="1">
      <alignment vertical="top" wrapText="1" readingOrder="1"/>
    </xf>
    <xf numFmtId="0" fontId="11" fillId="0" borderId="0" xfId="0" applyNumberFormat="1" applyFont="1" applyFill="1" applyBorder="1" applyAlignment="1">
      <alignment vertical="top" wrapText="1" readingOrder="1"/>
    </xf>
    <xf numFmtId="0" fontId="11" fillId="0" borderId="0" xfId="0" applyNumberFormat="1" applyFont="1" applyFill="1" applyBorder="1" applyAlignment="1">
      <alignment horizontal="center" vertical="top" wrapText="1" readingOrder="1"/>
    </xf>
    <xf numFmtId="0" fontId="11" fillId="0" borderId="0" xfId="0" applyNumberFormat="1" applyFont="1" applyFill="1" applyBorder="1" applyAlignment="1">
      <alignment horizontal="right" vertical="top" wrapText="1" readingOrder="1"/>
    </xf>
    <xf numFmtId="0" fontId="11" fillId="0" borderId="0" xfId="0" applyNumberFormat="1" applyFont="1" applyFill="1" applyBorder="1" applyAlignment="1">
      <alignment horizontal="center" vertical="top" wrapText="1" readingOrder="1"/>
    </xf>
    <xf numFmtId="0" fontId="11" fillId="3" borderId="0" xfId="0" applyNumberFormat="1" applyFont="1" applyFill="1" applyBorder="1" applyAlignment="1">
      <alignment vertical="top" wrapText="1" readingOrder="1"/>
    </xf>
    <xf numFmtId="0" fontId="9" fillId="0" borderId="0" xfId="0" applyNumberFormat="1" applyFont="1" applyFill="1" applyBorder="1" applyAlignment="1">
      <alignment horizontal="right"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9" fillId="6" borderId="0" xfId="0" applyNumberFormat="1" applyFont="1" applyFill="1" applyBorder="1" applyAlignment="1">
      <alignment horizontal="right" vertical="top" wrapText="1" readingOrder="1"/>
    </xf>
    <xf numFmtId="188" fontId="9" fillId="6" borderId="0" xfId="0" applyNumberFormat="1" applyFont="1" applyFill="1" applyBorder="1" applyAlignment="1">
      <alignment horizontal="right" vertical="top" wrapText="1" readingOrder="1"/>
    </xf>
    <xf numFmtId="0" fontId="9" fillId="6" borderId="0" xfId="0" applyNumberFormat="1" applyFont="1" applyFill="1" applyBorder="1" applyAlignment="1">
      <alignment vertical="top" wrapText="1" readingOrder="1"/>
    </xf>
    <xf numFmtId="187" fontId="9" fillId="6" borderId="0" xfId="0" applyNumberFormat="1" applyFont="1" applyFill="1" applyBorder="1" applyAlignment="1">
      <alignment horizontal="right" vertical="top" wrapText="1" readingOrder="1"/>
    </xf>
    <xf numFmtId="187" fontId="11" fillId="0" borderId="0" xfId="0" applyNumberFormat="1" applyFont="1" applyFill="1" applyBorder="1" applyAlignment="1">
      <alignment horizontal="right" vertical="top" wrapText="1" readingOrder="1"/>
    </xf>
    <xf numFmtId="0" fontId="9" fillId="0" borderId="0" xfId="0" applyNumberFormat="1" applyFont="1" applyFill="1" applyBorder="1" applyAlignment="1">
      <alignment horizontal="right" vertical="top" wrapText="1" readingOrder="1"/>
    </xf>
    <xf numFmtId="0" fontId="9" fillId="3" borderId="0" xfId="0" applyNumberFormat="1" applyFont="1" applyFill="1" applyBorder="1" applyAlignment="1">
      <alignment vertical="center" wrapText="1" readingOrder="1"/>
    </xf>
    <xf numFmtId="0" fontId="11" fillId="3" borderId="0" xfId="0" applyNumberFormat="1" applyFont="1" applyFill="1" applyBorder="1" applyAlignment="1">
      <alignment horizontal="center" vertical="center" wrapText="1" readingOrder="1"/>
    </xf>
    <xf numFmtId="0" fontId="11" fillId="0" borderId="14" xfId="0" applyNumberFormat="1" applyFont="1" applyFill="1" applyBorder="1" applyAlignment="1">
      <alignment vertical="center" wrapText="1" readingOrder="1"/>
    </xf>
    <xf numFmtId="0" fontId="10" fillId="2" borderId="1" xfId="0" applyNumberFormat="1" applyFont="1" applyFill="1" applyBorder="1" applyAlignment="1">
      <alignment vertical="top" wrapText="1"/>
    </xf>
    <xf numFmtId="0" fontId="10" fillId="2" borderId="2" xfId="0" applyNumberFormat="1" applyFont="1" applyFill="1" applyBorder="1" applyAlignment="1">
      <alignment vertical="top" wrapText="1"/>
    </xf>
    <xf numFmtId="0" fontId="10" fillId="2" borderId="3" xfId="0" applyNumberFormat="1" applyFont="1" applyFill="1" applyBorder="1" applyAlignment="1">
      <alignment vertical="top" wrapText="1"/>
    </xf>
    <xf numFmtId="0" fontId="10" fillId="0" borderId="2" xfId="0" applyNumberFormat="1" applyFont="1" applyFill="1" applyBorder="1" applyAlignment="1">
      <alignment vertical="top" wrapText="1"/>
    </xf>
    <xf numFmtId="0" fontId="10" fillId="2" borderId="0" xfId="0" applyNumberFormat="1" applyFont="1" applyFill="1" applyBorder="1" applyAlignment="1">
      <alignment vertical="top" wrapText="1"/>
    </xf>
    <xf numFmtId="0" fontId="10" fillId="2" borderId="6" xfId="0" applyNumberFormat="1" applyFont="1" applyFill="1" applyBorder="1" applyAlignment="1">
      <alignment vertical="top" wrapText="1"/>
    </xf>
    <xf numFmtId="0" fontId="10" fillId="2" borderId="8" xfId="0" applyNumberFormat="1" applyFont="1" applyFill="1" applyBorder="1" applyAlignment="1">
      <alignment vertical="top" wrapText="1"/>
    </xf>
    <xf numFmtId="0" fontId="10" fillId="2" borderId="9" xfId="0" applyNumberFormat="1" applyFont="1" applyFill="1" applyBorder="1" applyAlignment="1">
      <alignment vertical="top" wrapText="1"/>
    </xf>
    <xf numFmtId="0" fontId="10" fillId="2" borderId="10" xfId="0" applyNumberFormat="1" applyFont="1" applyFill="1" applyBorder="1" applyAlignment="1">
      <alignment vertical="top" wrapText="1"/>
    </xf>
    <xf numFmtId="0" fontId="9" fillId="0" borderId="4" xfId="0" applyNumberFormat="1" applyFont="1" applyFill="1" applyBorder="1" applyAlignment="1">
      <alignment horizontal="right" vertical="center" wrapText="1" readingOrder="1"/>
    </xf>
    <xf numFmtId="0" fontId="11" fillId="0" borderId="4" xfId="0" applyNumberFormat="1" applyFont="1" applyFill="1" applyBorder="1" applyAlignment="1">
      <alignment horizontal="right" vertical="center" wrapText="1" readingOrder="1"/>
    </xf>
    <xf numFmtId="0" fontId="10" fillId="0" borderId="9" xfId="0" applyNumberFormat="1" applyFont="1" applyFill="1" applyBorder="1" applyAlignment="1">
      <alignment vertical="top" wrapText="1"/>
    </xf>
    <xf numFmtId="0" fontId="11" fillId="0" borderId="0" xfId="0" applyNumberFormat="1" applyFont="1" applyFill="1" applyBorder="1" applyAlignment="1">
      <alignment horizontal="right" vertical="top" wrapText="1" readingOrder="1"/>
    </xf>
    <xf numFmtId="0" fontId="9" fillId="2" borderId="4" xfId="0" applyNumberFormat="1" applyFont="1" applyFill="1" applyBorder="1" applyAlignment="1">
      <alignment horizontal="center" vertical="center" wrapText="1" readingOrder="1"/>
    </xf>
    <xf numFmtId="0" fontId="11" fillId="3" borderId="4" xfId="0" applyNumberFormat="1" applyFont="1" applyFill="1" applyBorder="1" applyAlignment="1">
      <alignment vertical="center" wrapText="1" readingOrder="1"/>
    </xf>
    <xf numFmtId="0" fontId="11" fillId="3" borderId="14" xfId="0" applyNumberFormat="1" applyFont="1" applyFill="1" applyBorder="1" applyAlignment="1">
      <alignment vertical="center" wrapText="1" readingOrder="1"/>
    </xf>
    <xf numFmtId="0" fontId="11" fillId="0" borderId="14" xfId="0" applyNumberFormat="1" applyFont="1" applyFill="1" applyBorder="1" applyAlignment="1">
      <alignment horizontal="right" vertical="center" wrapText="1" readingOrder="1"/>
    </xf>
    <xf numFmtId="0" fontId="9" fillId="3" borderId="4" xfId="0" applyNumberFormat="1" applyFont="1" applyFill="1" applyBorder="1" applyAlignment="1">
      <alignment horizontal="right" vertical="center" wrapText="1" readingOrder="1"/>
    </xf>
    <xf numFmtId="0" fontId="9" fillId="3" borderId="14" xfId="0" applyNumberFormat="1" applyFont="1" applyFill="1" applyBorder="1" applyAlignment="1">
      <alignment vertical="center" wrapText="1" readingOrder="1"/>
    </xf>
    <xf numFmtId="0" fontId="9" fillId="0" borderId="14" xfId="0" applyNumberFormat="1" applyFont="1" applyFill="1" applyBorder="1" applyAlignment="1">
      <alignment vertical="center" wrapText="1" readingOrder="1"/>
    </xf>
    <xf numFmtId="0" fontId="9" fillId="0" borderId="0" xfId="0" applyNumberFormat="1" applyFont="1" applyFill="1" applyBorder="1" applyAlignment="1">
      <alignment vertical="center" wrapText="1" readingOrder="1"/>
    </xf>
    <xf numFmtId="0" fontId="11" fillId="0" borderId="0" xfId="0" applyNumberFormat="1" applyFont="1" applyFill="1" applyBorder="1" applyAlignment="1">
      <alignment vertical="center" wrapText="1" readingOrder="1"/>
    </xf>
    <xf numFmtId="187" fontId="11" fillId="0" borderId="0" xfId="0" applyNumberFormat="1" applyFont="1" applyFill="1" applyBorder="1" applyAlignment="1">
      <alignment horizontal="right" vertical="top" wrapText="1" readingOrder="1"/>
    </xf>
    <xf numFmtId="0" fontId="11" fillId="0" borderId="0" xfId="0" applyNumberFormat="1" applyFont="1" applyFill="1" applyBorder="1" applyAlignment="1">
      <alignment horizontal="left" vertical="top" wrapText="1" readingOrder="1"/>
    </xf>
    <xf numFmtId="0" fontId="9" fillId="0" borderId="4" xfId="0" applyNumberFormat="1" applyFont="1" applyFill="1" applyBorder="1" applyAlignment="1">
      <alignment vertical="center" wrapText="1" readingOrder="1"/>
    </xf>
    <xf numFmtId="0" fontId="9" fillId="0" borderId="13" xfId="0" applyNumberFormat="1" applyFont="1" applyFill="1" applyBorder="1" applyAlignment="1">
      <alignment vertical="center" wrapText="1" readingOrder="1"/>
    </xf>
    <xf numFmtId="0" fontId="9" fillId="0" borderId="11" xfId="0" applyNumberFormat="1" applyFont="1" applyFill="1" applyBorder="1" applyAlignment="1">
      <alignment vertical="center" wrapText="1" readingOrder="1"/>
    </xf>
    <xf numFmtId="0" fontId="9" fillId="0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center" wrapText="1" readingOrder="1"/>
    </xf>
    <xf numFmtId="0" fontId="11" fillId="0" borderId="12" xfId="0" applyNumberFormat="1" applyFont="1" applyFill="1" applyBorder="1" applyAlignment="1">
      <alignment vertical="center" wrapText="1" readingOrder="1"/>
    </xf>
    <xf numFmtId="0" fontId="11" fillId="0" borderId="13" xfId="0" applyNumberFormat="1" applyFont="1" applyFill="1" applyBorder="1" applyAlignment="1">
      <alignment horizontal="center" vertical="center" wrapText="1" readingOrder="1"/>
    </xf>
    <xf numFmtId="0" fontId="11" fillId="0" borderId="13" xfId="0" applyNumberFormat="1" applyFont="1" applyFill="1" applyBorder="1" applyAlignment="1">
      <alignment vertical="center" wrapText="1" readingOrder="1"/>
    </xf>
    <xf numFmtId="0" fontId="9" fillId="0" borderId="0" xfId="0" applyNumberFormat="1" applyFont="1" applyFill="1" applyBorder="1" applyAlignment="1">
      <alignment horizontal="right" vertical="center" wrapText="1" readingOrder="1"/>
    </xf>
    <xf numFmtId="0" fontId="11" fillId="0" borderId="0" xfId="0" applyNumberFormat="1" applyFont="1" applyFill="1" applyBorder="1" applyAlignment="1">
      <alignment vertical="center" wrapText="1" readingOrder="1"/>
    </xf>
    <xf numFmtId="0" fontId="11" fillId="3" borderId="0" xfId="0" applyNumberFormat="1" applyFont="1" applyFill="1" applyBorder="1" applyAlignment="1">
      <alignment horizontal="left" vertical="center" wrapText="1" readingOrder="1"/>
    </xf>
    <xf numFmtId="0" fontId="11" fillId="0" borderId="0" xfId="0" applyNumberFormat="1" applyFont="1" applyFill="1" applyBorder="1" applyAlignment="1">
      <alignment horizontal="left" vertical="center" wrapText="1" readingOrder="1"/>
    </xf>
    <xf numFmtId="0" fontId="11" fillId="3" borderId="0" xfId="0" applyNumberFormat="1" applyFont="1" applyFill="1" applyBorder="1" applyAlignment="1">
      <alignment vertical="center" wrapText="1" readingOrder="1"/>
    </xf>
    <xf numFmtId="0" fontId="11" fillId="3" borderId="0" xfId="0" applyNumberFormat="1" applyFont="1" applyFill="1" applyBorder="1" applyAlignment="1">
      <alignment horizontal="right" vertical="top" wrapText="1" readingOrder="1"/>
    </xf>
    <xf numFmtId="0" fontId="11" fillId="3" borderId="0" xfId="0" applyNumberFormat="1" applyFont="1" applyFill="1" applyBorder="1" applyAlignment="1">
      <alignment horizontal="left" vertical="top" wrapText="1" readingOrder="1"/>
    </xf>
    <xf numFmtId="188" fontId="9" fillId="7" borderId="4" xfId="0" applyNumberFormat="1" applyFont="1" applyFill="1" applyBorder="1" applyAlignment="1">
      <alignment horizontal="right" vertical="top" wrapText="1" readingOrder="1"/>
    </xf>
    <xf numFmtId="0" fontId="11" fillId="0" borderId="13" xfId="0" applyNumberFormat="1" applyFont="1" applyFill="1" applyBorder="1" applyAlignment="1">
      <alignment horizontal="left" vertical="top" wrapText="1" readingOrder="1"/>
    </xf>
    <xf numFmtId="189" fontId="9" fillId="4" borderId="0" xfId="1" applyNumberFormat="1" applyFont="1" applyFill="1" applyBorder="1" applyAlignment="1">
      <alignment horizontal="center" vertical="top" wrapText="1" readingOrder="1"/>
    </xf>
    <xf numFmtId="189" fontId="10" fillId="0" borderId="0" xfId="1" applyNumberFormat="1" applyFont="1" applyFill="1" applyBorder="1"/>
    <xf numFmtId="0" fontId="10" fillId="0" borderId="0" xfId="0" applyFont="1" applyFill="1" applyBorder="1" applyAlignment="1"/>
    <xf numFmtId="0" fontId="11" fillId="0" borderId="0" xfId="0" applyNumberFormat="1" applyFont="1" applyFill="1" applyBorder="1" applyAlignment="1">
      <alignment horizontal="center" vertical="center" wrapText="1" readingOrder="1"/>
    </xf>
    <xf numFmtId="0" fontId="9" fillId="0" borderId="0" xfId="0" applyNumberFormat="1" applyFont="1" applyFill="1" applyBorder="1" applyAlignment="1">
      <alignment horizontal="left" vertical="center" wrapText="1" readingOrder="1"/>
    </xf>
    <xf numFmtId="0" fontId="10" fillId="0" borderId="0" xfId="0" applyNumberFormat="1" applyFont="1" applyFill="1" applyBorder="1" applyAlignment="1">
      <alignment vertical="top" wrapText="1"/>
    </xf>
    <xf numFmtId="0" fontId="11" fillId="0" borderId="12" xfId="0" applyNumberFormat="1" applyFont="1" applyFill="1" applyBorder="1" applyAlignment="1">
      <alignment vertical="center" wrapText="1" readingOrder="1"/>
    </xf>
    <xf numFmtId="0" fontId="9" fillId="3" borderId="15" xfId="0" applyNumberFormat="1" applyFont="1" applyFill="1" applyBorder="1" applyAlignment="1">
      <alignment horizontal="right" vertical="center" wrapText="1" readingOrder="1"/>
    </xf>
    <xf numFmtId="0" fontId="9" fillId="3" borderId="15" xfId="0" applyNumberFormat="1" applyFont="1" applyFill="1" applyBorder="1" applyAlignment="1">
      <alignment horizontal="right" vertical="center" wrapText="1" readingOrder="1"/>
    </xf>
    <xf numFmtId="0" fontId="10" fillId="0" borderId="0" xfId="0" applyNumberFormat="1" applyFont="1" applyFill="1" applyBorder="1" applyAlignment="1">
      <alignment vertical="top" wrapText="1"/>
    </xf>
    <xf numFmtId="0" fontId="9" fillId="3" borderId="0" xfId="0" applyNumberFormat="1" applyFont="1" applyFill="1" applyBorder="1" applyAlignment="1">
      <alignment horizontal="right" vertical="center" wrapText="1" readingOrder="1"/>
    </xf>
    <xf numFmtId="0" fontId="11" fillId="0" borderId="15" xfId="0" applyNumberFormat="1" applyFont="1" applyFill="1" applyBorder="1" applyAlignment="1">
      <alignment horizontal="right" vertical="center" wrapText="1" readingOrder="1"/>
    </xf>
    <xf numFmtId="0" fontId="11" fillId="0" borderId="1" xfId="0" applyNumberFormat="1" applyFont="1" applyFill="1" applyBorder="1" applyAlignment="1">
      <alignment horizontal="right" vertical="center" wrapText="1" readingOrder="1"/>
    </xf>
    <xf numFmtId="0" fontId="9" fillId="0" borderId="0" xfId="0" applyNumberFormat="1" applyFont="1" applyFill="1" applyBorder="1" applyAlignment="1">
      <alignment horizontal="left" vertical="top" wrapText="1" readingOrder="1"/>
    </xf>
    <xf numFmtId="0" fontId="11" fillId="0" borderId="1" xfId="0" applyNumberFormat="1" applyFont="1" applyFill="1" applyBorder="1" applyAlignment="1">
      <alignment vertical="center" wrapText="1" readingOrder="1"/>
    </xf>
    <xf numFmtId="0" fontId="11" fillId="0" borderId="2" xfId="0" applyNumberFormat="1" applyFont="1" applyFill="1" applyBorder="1" applyAlignment="1">
      <alignment vertical="center" wrapText="1" readingOrder="1"/>
    </xf>
    <xf numFmtId="0" fontId="11" fillId="0" borderId="3" xfId="0" applyNumberFormat="1" applyFont="1" applyFill="1" applyBorder="1" applyAlignment="1">
      <alignment vertical="center" wrapText="1" readingOrder="1"/>
    </xf>
    <xf numFmtId="0" fontId="11" fillId="0" borderId="0" xfId="0" applyNumberFormat="1" applyFont="1" applyFill="1" applyBorder="1" applyAlignment="1">
      <alignment horizontal="right" vertical="center" wrapText="1" readingOrder="1"/>
    </xf>
    <xf numFmtId="0" fontId="11" fillId="0" borderId="3" xfId="0" applyNumberFormat="1" applyFont="1" applyFill="1" applyBorder="1" applyAlignment="1">
      <alignment vertical="center" wrapText="1" readingOrder="1"/>
    </xf>
    <xf numFmtId="0" fontId="11" fillId="0" borderId="3" xfId="0" applyNumberFormat="1" applyFont="1" applyFill="1" applyBorder="1" applyAlignment="1">
      <alignment horizontal="center" vertical="center" wrapText="1" readingOrder="1"/>
    </xf>
    <xf numFmtId="0" fontId="11" fillId="0" borderId="8" xfId="0" applyNumberFormat="1" applyFont="1" applyFill="1" applyBorder="1" applyAlignment="1">
      <alignment vertical="center" wrapText="1" readingOrder="1"/>
    </xf>
    <xf numFmtId="0" fontId="11" fillId="0" borderId="9" xfId="0" applyNumberFormat="1" applyFont="1" applyFill="1" applyBorder="1" applyAlignment="1">
      <alignment vertical="center" wrapText="1" readingOrder="1"/>
    </xf>
    <xf numFmtId="0" fontId="11" fillId="0" borderId="11" xfId="0" applyNumberFormat="1" applyFont="1" applyFill="1" applyBorder="1" applyAlignment="1">
      <alignment horizontal="right" vertical="center" wrapText="1" readingOrder="1"/>
    </xf>
    <xf numFmtId="0" fontId="11" fillId="0" borderId="8" xfId="0" applyNumberFormat="1" applyFont="1" applyFill="1" applyBorder="1" applyAlignment="1">
      <alignment horizontal="right" vertical="center" wrapText="1" readingOrder="1"/>
    </xf>
    <xf numFmtId="0" fontId="11" fillId="0" borderId="10" xfId="0" applyNumberFormat="1" applyFont="1" applyFill="1" applyBorder="1" applyAlignment="1">
      <alignment horizontal="center" vertical="center" wrapText="1" readingOrder="1"/>
    </xf>
    <xf numFmtId="0" fontId="11" fillId="0" borderId="8" xfId="0" applyNumberFormat="1" applyFont="1" applyFill="1" applyBorder="1" applyAlignment="1">
      <alignment horizontal="right" vertical="center" wrapText="1" readingOrder="1"/>
    </xf>
    <xf numFmtId="0" fontId="9" fillId="0" borderId="1" xfId="0" applyNumberFormat="1" applyFont="1" applyFill="1" applyBorder="1" applyAlignment="1">
      <alignment vertical="center" wrapText="1" readingOrder="1"/>
    </xf>
    <xf numFmtId="0" fontId="9" fillId="3" borderId="22" xfId="0" applyNumberFormat="1" applyFont="1" applyFill="1" applyBorder="1" applyAlignment="1">
      <alignment horizontal="right" vertical="center" wrapText="1" readingOrder="1"/>
    </xf>
    <xf numFmtId="0" fontId="9" fillId="0" borderId="23" xfId="0" applyNumberFormat="1" applyFont="1" applyFill="1" applyBorder="1" applyAlignment="1">
      <alignment vertical="center" wrapText="1" readingOrder="1"/>
    </xf>
    <xf numFmtId="0" fontId="11" fillId="0" borderId="21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center" wrapText="1" readingOrder="1"/>
    </xf>
    <xf numFmtId="0" fontId="9" fillId="0" borderId="8" xfId="0" applyNumberFormat="1" applyFont="1" applyFill="1" applyBorder="1" applyAlignment="1">
      <alignment vertical="center" wrapText="1" readingOrder="1"/>
    </xf>
    <xf numFmtId="0" fontId="9" fillId="0" borderId="22" xfId="0" applyNumberFormat="1" applyFont="1" applyFill="1" applyBorder="1" applyAlignment="1">
      <alignment horizontal="right" vertical="center" wrapText="1" readingOrder="1"/>
    </xf>
    <xf numFmtId="0" fontId="11" fillId="0" borderId="24" xfId="0" applyNumberFormat="1" applyFont="1" applyFill="1" applyBorder="1" applyAlignment="1">
      <alignment vertical="center" wrapText="1" readingOrder="1"/>
    </xf>
    <xf numFmtId="0" fontId="11" fillId="0" borderId="20" xfId="0" applyNumberFormat="1" applyFont="1" applyFill="1" applyBorder="1" applyAlignment="1">
      <alignment vertical="center" wrapText="1" readingOrder="1"/>
    </xf>
    <xf numFmtId="0" fontId="11" fillId="0" borderId="21" xfId="0" applyNumberFormat="1" applyFont="1" applyFill="1" applyBorder="1" applyAlignment="1">
      <alignment vertical="center" wrapText="1" readingOrder="1"/>
    </xf>
    <xf numFmtId="0" fontId="11" fillId="0" borderId="22" xfId="0" applyNumberFormat="1" applyFont="1" applyFill="1" applyBorder="1" applyAlignment="1">
      <alignment horizontal="right" vertical="center" wrapText="1" readingOrder="1"/>
    </xf>
    <xf numFmtId="0" fontId="11" fillId="0" borderId="23" xfId="0" applyNumberFormat="1" applyFont="1" applyFill="1" applyBorder="1" applyAlignment="1">
      <alignment horizontal="right" vertical="center" wrapText="1" readingOrder="1"/>
    </xf>
    <xf numFmtId="0" fontId="11" fillId="0" borderId="21" xfId="0" applyNumberFormat="1" applyFont="1" applyFill="1" applyBorder="1" applyAlignment="1">
      <alignment horizontal="center" vertical="center" wrapText="1" readingOrder="1"/>
    </xf>
    <xf numFmtId="0" fontId="11" fillId="0" borderId="23" xfId="0" applyNumberFormat="1" applyFont="1" applyFill="1" applyBorder="1" applyAlignment="1">
      <alignment horizontal="right" vertical="center" wrapText="1" readingOrder="1"/>
    </xf>
    <xf numFmtId="0" fontId="16" fillId="0" borderId="0" xfId="0" applyFont="1" applyFill="1" applyBorder="1"/>
    <xf numFmtId="0" fontId="16" fillId="2" borderId="1" xfId="0" applyNumberFormat="1" applyFont="1" applyFill="1" applyBorder="1" applyAlignment="1">
      <alignment vertical="top" wrapText="1"/>
    </xf>
    <xf numFmtId="0" fontId="16" fillId="2" borderId="2" xfId="0" applyNumberFormat="1" applyFont="1" applyFill="1" applyBorder="1" applyAlignment="1">
      <alignment vertical="top" wrapText="1"/>
    </xf>
    <xf numFmtId="0" fontId="16" fillId="2" borderId="3" xfId="0" applyNumberFormat="1" applyFont="1" applyFill="1" applyBorder="1" applyAlignment="1">
      <alignment vertical="top" wrapText="1"/>
    </xf>
    <xf numFmtId="0" fontId="16" fillId="2" borderId="5" xfId="0" applyNumberFormat="1" applyFont="1" applyFill="1" applyBorder="1" applyAlignment="1">
      <alignment vertical="top" wrapText="1"/>
    </xf>
    <xf numFmtId="0" fontId="16" fillId="2" borderId="0" xfId="0" applyNumberFormat="1" applyFont="1" applyFill="1" applyBorder="1" applyAlignment="1">
      <alignment vertical="top" wrapText="1"/>
    </xf>
    <xf numFmtId="0" fontId="16" fillId="2" borderId="6" xfId="0" applyNumberFormat="1" applyFont="1" applyFill="1" applyBorder="1" applyAlignment="1">
      <alignment vertical="top" wrapText="1"/>
    </xf>
    <xf numFmtId="0" fontId="16" fillId="2" borderId="8" xfId="0" applyNumberFormat="1" applyFont="1" applyFill="1" applyBorder="1" applyAlignment="1">
      <alignment vertical="top" wrapText="1"/>
    </xf>
    <xf numFmtId="0" fontId="16" fillId="2" borderId="9" xfId="0" applyNumberFormat="1" applyFont="1" applyFill="1" applyBorder="1" applyAlignment="1">
      <alignment vertical="top" wrapText="1"/>
    </xf>
    <xf numFmtId="0" fontId="16" fillId="2" borderId="10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horizontal="right" vertical="center" wrapText="1" readingOrder="1"/>
    </xf>
    <xf numFmtId="187" fontId="6" fillId="0" borderId="4" xfId="0" applyNumberFormat="1" applyFont="1" applyFill="1" applyBorder="1" applyAlignment="1">
      <alignment horizontal="right" vertical="center" wrapText="1" readingOrder="1"/>
    </xf>
    <xf numFmtId="0" fontId="10" fillId="0" borderId="0" xfId="0" applyFont="1" applyFill="1" applyBorder="1"/>
    <xf numFmtId="0" fontId="9" fillId="2" borderId="4" xfId="0" applyNumberFormat="1" applyFont="1" applyFill="1" applyBorder="1" applyAlignment="1">
      <alignment horizontal="center" vertical="center" wrapText="1" readingOrder="1"/>
    </xf>
    <xf numFmtId="0" fontId="11" fillId="0" borderId="26" xfId="0" applyNumberFormat="1" applyFont="1" applyFill="1" applyBorder="1" applyAlignment="1">
      <alignment horizontal="right" vertical="center" wrapText="1" readingOrder="1"/>
    </xf>
    <xf numFmtId="0" fontId="9" fillId="3" borderId="26" xfId="0" applyNumberFormat="1" applyFont="1" applyFill="1" applyBorder="1" applyAlignment="1">
      <alignment horizontal="right" vertical="center" wrapText="1" readingOrder="1"/>
    </xf>
    <xf numFmtId="0" fontId="11" fillId="3" borderId="11" xfId="0" applyNumberFormat="1" applyFont="1" applyFill="1" applyBorder="1" applyAlignment="1">
      <alignment vertical="center" wrapText="1" readingOrder="1"/>
    </xf>
    <xf numFmtId="0" fontId="11" fillId="3" borderId="8" xfId="0" applyNumberFormat="1" applyFont="1" applyFill="1" applyBorder="1" applyAlignment="1">
      <alignment vertical="center" wrapText="1" readingOrder="1"/>
    </xf>
    <xf numFmtId="0" fontId="9" fillId="2" borderId="26" xfId="0" applyNumberFormat="1" applyFont="1" applyFill="1" applyBorder="1" applyAlignment="1">
      <alignment horizontal="center" vertical="center" wrapText="1" readingOrder="1"/>
    </xf>
    <xf numFmtId="0" fontId="9" fillId="3" borderId="24" xfId="0" applyNumberFormat="1" applyFont="1" applyFill="1" applyBorder="1" applyAlignment="1">
      <alignment vertical="center" wrapText="1" readingOrder="1"/>
    </xf>
    <xf numFmtId="0" fontId="11" fillId="0" borderId="4" xfId="0" applyNumberFormat="1" applyFont="1" applyFill="1" applyBorder="1" applyAlignment="1">
      <alignment horizontal="center" vertical="center" wrapText="1" readingOrder="1"/>
    </xf>
    <xf numFmtId="0" fontId="11" fillId="0" borderId="26" xfId="0" applyNumberFormat="1" applyFont="1" applyFill="1" applyBorder="1" applyAlignment="1">
      <alignment horizontal="center" vertical="center" wrapText="1" readingOrder="1"/>
    </xf>
    <xf numFmtId="0" fontId="9" fillId="0" borderId="15" xfId="0" applyNumberFormat="1" applyFont="1" applyFill="1" applyBorder="1" applyAlignment="1">
      <alignment vertical="center" wrapText="1" readingOrder="1"/>
    </xf>
    <xf numFmtId="0" fontId="9" fillId="0" borderId="3" xfId="0" applyNumberFormat="1" applyFont="1" applyFill="1" applyBorder="1" applyAlignment="1">
      <alignment vertical="center" wrapText="1" readingOrder="1"/>
    </xf>
    <xf numFmtId="0" fontId="9" fillId="0" borderId="29" xfId="0" applyNumberFormat="1" applyFont="1" applyFill="1" applyBorder="1" applyAlignment="1">
      <alignment vertical="center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left" vertical="top" wrapText="1" readingOrder="1"/>
    </xf>
    <xf numFmtId="0" fontId="10" fillId="0" borderId="0" xfId="0" applyNumberFormat="1" applyFont="1" applyFill="1" applyBorder="1" applyAlignment="1">
      <alignment horizontal="left" vertical="center" wrapText="1" readingOrder="1"/>
    </xf>
    <xf numFmtId="0" fontId="36" fillId="0" borderId="0" xfId="4" applyFont="1" applyFill="1" applyBorder="1" applyAlignment="1" applyProtection="1"/>
    <xf numFmtId="189" fontId="10" fillId="0" borderId="0" xfId="3" applyNumberFormat="1" applyFont="1" applyFill="1"/>
    <xf numFmtId="189" fontId="10" fillId="0" borderId="0" xfId="48" applyNumberFormat="1" applyFont="1" applyFill="1"/>
    <xf numFmtId="0" fontId="36" fillId="0" borderId="0" xfId="4" applyFont="1" applyFill="1" applyBorder="1" applyAlignment="1" applyProtection="1">
      <alignment horizontal="left"/>
    </xf>
    <xf numFmtId="0" fontId="10" fillId="0" borderId="0" xfId="4" applyFont="1" applyFill="1" applyBorder="1" applyAlignment="1" applyProtection="1">
      <alignment vertical="center"/>
    </xf>
    <xf numFmtId="0" fontId="10" fillId="0" borderId="0" xfId="4" applyFont="1" applyFill="1" applyBorder="1" applyAlignment="1" applyProtection="1"/>
    <xf numFmtId="0" fontId="10" fillId="0" borderId="0" xfId="2" applyFont="1" applyFill="1" applyBorder="1" applyAlignment="1">
      <alignment vertical="top"/>
    </xf>
    <xf numFmtId="189" fontId="10" fillId="0" borderId="0" xfId="3" applyNumberFormat="1" applyFont="1" applyFill="1" applyBorder="1" applyAlignment="1">
      <alignment vertical="center" readingOrder="1"/>
    </xf>
    <xf numFmtId="189" fontId="10" fillId="0" borderId="0" xfId="3" applyNumberFormat="1" applyFont="1" applyFill="1" applyAlignment="1">
      <alignment vertical="center" readingOrder="1"/>
    </xf>
    <xf numFmtId="189" fontId="10" fillId="0" borderId="0" xfId="3" applyNumberFormat="1" applyFont="1" applyFill="1" applyBorder="1"/>
    <xf numFmtId="0" fontId="10" fillId="0" borderId="0" xfId="0" applyFont="1" applyFill="1" applyBorder="1"/>
    <xf numFmtId="0" fontId="11" fillId="0" borderId="0" xfId="0" applyNumberFormat="1" applyFont="1" applyFill="1" applyBorder="1" applyAlignment="1">
      <alignment vertical="top" wrapText="1" readingOrder="1"/>
    </xf>
    <xf numFmtId="0" fontId="9" fillId="3" borderId="0" xfId="0" applyNumberFormat="1" applyFont="1" applyFill="1" applyBorder="1" applyAlignment="1">
      <alignment horizontal="center" vertical="center" wrapText="1" readingOrder="1"/>
    </xf>
    <xf numFmtId="0" fontId="11" fillId="0" borderId="0" xfId="0" applyNumberFormat="1" applyFont="1" applyFill="1" applyBorder="1" applyAlignment="1">
      <alignment horizontal="left" vertical="center" wrapText="1" readingOrder="1"/>
    </xf>
    <xf numFmtId="0" fontId="11" fillId="0" borderId="0" xfId="0" applyNumberFormat="1" applyFont="1" applyFill="1" applyBorder="1" applyAlignment="1">
      <alignment vertical="center" wrapText="1" readingOrder="1"/>
    </xf>
    <xf numFmtId="0" fontId="15" fillId="4" borderId="0" xfId="0" applyNumberFormat="1" applyFont="1" applyFill="1" applyBorder="1" applyAlignment="1">
      <alignment vertical="top" wrapText="1"/>
    </xf>
    <xf numFmtId="0" fontId="9" fillId="0" borderId="0" xfId="0" applyNumberFormat="1" applyFont="1" applyFill="1" applyBorder="1" applyAlignment="1">
      <alignment vertical="center" wrapText="1" readingOrder="1"/>
    </xf>
    <xf numFmtId="187" fontId="11" fillId="3" borderId="0" xfId="0" applyNumberFormat="1" applyFont="1" applyFill="1" applyBorder="1" applyAlignment="1">
      <alignment horizontal="right" vertical="top" wrapText="1" readingOrder="1"/>
    </xf>
    <xf numFmtId="187" fontId="11" fillId="0" borderId="0" xfId="0" applyNumberFormat="1" applyFont="1" applyFill="1" applyBorder="1" applyAlignment="1">
      <alignment vertical="center" wrapText="1" readingOrder="1"/>
    </xf>
    <xf numFmtId="0" fontId="11" fillId="3" borderId="0" xfId="0" applyNumberFormat="1" applyFont="1" applyFill="1" applyBorder="1" applyAlignment="1">
      <alignment horizontal="right" vertical="center" wrapText="1" readingOrder="1"/>
    </xf>
    <xf numFmtId="0" fontId="11" fillId="0" borderId="0" xfId="0" applyNumberFormat="1" applyFont="1" applyFill="1" applyBorder="1" applyAlignment="1">
      <alignment horizontal="right" vertical="center" wrapText="1" readingOrder="1"/>
    </xf>
    <xf numFmtId="0" fontId="10" fillId="0" borderId="0" xfId="0" applyNumberFormat="1" applyFont="1" applyFill="1" applyBorder="1" applyAlignment="1">
      <alignment vertical="center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11" fillId="3" borderId="0" xfId="0" applyNumberFormat="1" applyFont="1" applyFill="1" applyBorder="1" applyAlignment="1">
      <alignment vertical="center" wrapText="1" readingOrder="1"/>
    </xf>
    <xf numFmtId="0" fontId="9" fillId="0" borderId="0" xfId="0" applyNumberFormat="1" applyFont="1" applyFill="1" applyBorder="1" applyAlignment="1">
      <alignment horizontal="left" vertical="center" wrapText="1" readingOrder="1"/>
    </xf>
    <xf numFmtId="0" fontId="10" fillId="0" borderId="0" xfId="2" applyFont="1" applyFill="1" applyBorder="1" applyAlignment="1"/>
    <xf numFmtId="189" fontId="10" fillId="0" borderId="0" xfId="3" applyNumberFormat="1" applyFont="1" applyFill="1" applyAlignment="1"/>
    <xf numFmtId="189" fontId="10" fillId="0" borderId="0" xfId="0" applyNumberFormat="1" applyFont="1" applyFill="1" applyBorder="1"/>
    <xf numFmtId="0" fontId="10" fillId="0" borderId="0" xfId="0" applyFont="1" applyFill="1" applyBorder="1"/>
    <xf numFmtId="0" fontId="11" fillId="0" borderId="0" xfId="0" applyNumberFormat="1" applyFont="1" applyFill="1" applyBorder="1" applyAlignment="1">
      <alignment vertical="top" wrapText="1" readingOrder="1"/>
    </xf>
    <xf numFmtId="0" fontId="11" fillId="0" borderId="0" xfId="0" applyNumberFormat="1" applyFont="1" applyFill="1" applyBorder="1" applyAlignment="1">
      <alignment horizontal="left" vertical="center" wrapText="1" readingOrder="1"/>
    </xf>
    <xf numFmtId="0" fontId="11" fillId="0" borderId="0" xfId="0" applyNumberFormat="1" applyFont="1" applyFill="1" applyBorder="1" applyAlignment="1">
      <alignment vertical="center" wrapText="1" readingOrder="1"/>
    </xf>
    <xf numFmtId="187" fontId="11" fillId="0" borderId="0" xfId="0" applyNumberFormat="1" applyFont="1" applyFill="1" applyBorder="1" applyAlignment="1">
      <alignment horizontal="right" vertical="top" wrapText="1" readingOrder="1"/>
    </xf>
    <xf numFmtId="0" fontId="9" fillId="0" borderId="0" xfId="0" applyNumberFormat="1" applyFont="1" applyFill="1" applyBorder="1" applyAlignment="1">
      <alignment vertical="center" wrapText="1" readingOrder="1"/>
    </xf>
    <xf numFmtId="0" fontId="9" fillId="0" borderId="0" xfId="0" applyNumberFormat="1" applyFont="1" applyFill="1" applyBorder="1" applyAlignment="1">
      <alignment horizontal="left" vertical="center" wrapText="1" readingOrder="1"/>
    </xf>
    <xf numFmtId="0" fontId="11" fillId="0" borderId="0" xfId="0" applyNumberFormat="1" applyFont="1" applyFill="1" applyBorder="1" applyAlignment="1">
      <alignment horizontal="left" vertical="center" readingOrder="1"/>
    </xf>
    <xf numFmtId="0" fontId="10" fillId="0" borderId="0" xfId="0" applyFont="1" applyFill="1" applyBorder="1"/>
    <xf numFmtId="0" fontId="11" fillId="0" borderId="0" xfId="0" applyNumberFormat="1" applyFont="1" applyFill="1" applyBorder="1" applyAlignment="1">
      <alignment vertical="top" wrapText="1" readingOrder="1"/>
    </xf>
    <xf numFmtId="0" fontId="9" fillId="2" borderId="4" xfId="0" applyNumberFormat="1" applyFont="1" applyFill="1" applyBorder="1" applyAlignment="1">
      <alignment horizontal="center" vertical="center" wrapText="1" readingOrder="1"/>
    </xf>
    <xf numFmtId="0" fontId="11" fillId="0" borderId="4" xfId="0" applyNumberFormat="1" applyFont="1" applyFill="1" applyBorder="1" applyAlignment="1">
      <alignment horizontal="right" vertical="center" wrapText="1" readingOrder="1"/>
    </xf>
    <xf numFmtId="0" fontId="9" fillId="0" borderId="4" xfId="0" applyNumberFormat="1" applyFont="1" applyFill="1" applyBorder="1" applyAlignment="1">
      <alignment horizontal="right" vertical="center" wrapText="1" readingOrder="1"/>
    </xf>
    <xf numFmtId="0" fontId="11" fillId="0" borderId="0" xfId="0" applyNumberFormat="1" applyFont="1" applyFill="1" applyBorder="1" applyAlignment="1">
      <alignment horizontal="left" vertical="center" wrapText="1" readingOrder="1"/>
    </xf>
    <xf numFmtId="0" fontId="11" fillId="0" borderId="0" xfId="0" applyNumberFormat="1" applyFont="1" applyFill="1" applyBorder="1" applyAlignment="1">
      <alignment vertical="center" wrapText="1" readingOrder="1"/>
    </xf>
    <xf numFmtId="0" fontId="11" fillId="0" borderId="12" xfId="0" applyNumberFormat="1" applyFont="1" applyFill="1" applyBorder="1" applyAlignment="1">
      <alignment vertical="center" wrapText="1" readingOrder="1"/>
    </xf>
    <xf numFmtId="0" fontId="11" fillId="0" borderId="0" xfId="0" applyNumberFormat="1" applyFont="1" applyFill="1" applyBorder="1" applyAlignment="1">
      <alignment horizontal="center" vertical="center" wrapText="1" readingOrder="1"/>
    </xf>
    <xf numFmtId="0" fontId="10" fillId="0" borderId="0" xfId="0" applyNumberFormat="1" applyFont="1" applyFill="1" applyBorder="1" applyAlignment="1">
      <alignment vertical="top" wrapText="1"/>
    </xf>
    <xf numFmtId="0" fontId="11" fillId="0" borderId="14" xfId="0" applyNumberFormat="1" applyFont="1" applyFill="1" applyBorder="1" applyAlignment="1">
      <alignment horizontal="right" vertical="center" wrapText="1" readingOrder="1"/>
    </xf>
    <xf numFmtId="0" fontId="11" fillId="0" borderId="15" xfId="0" applyNumberFormat="1" applyFont="1" applyFill="1" applyBorder="1" applyAlignment="1">
      <alignment horizontal="right" vertical="center" wrapText="1" readingOrder="1"/>
    </xf>
    <xf numFmtId="0" fontId="11" fillId="0" borderId="1" xfId="0" applyNumberFormat="1" applyFont="1" applyFill="1" applyBorder="1" applyAlignment="1">
      <alignment horizontal="right" vertical="center" wrapText="1" readingOrder="1"/>
    </xf>
    <xf numFmtId="0" fontId="11" fillId="0" borderId="26" xfId="0" applyNumberFormat="1" applyFont="1" applyFill="1" applyBorder="1" applyAlignment="1">
      <alignment horizontal="right" vertical="center" wrapText="1" readingOrder="1"/>
    </xf>
    <xf numFmtId="0" fontId="9" fillId="3" borderId="0" xfId="0" applyNumberFormat="1" applyFont="1" applyFill="1" applyBorder="1" applyAlignment="1">
      <alignment horizontal="right" vertical="center" wrapText="1" readingOrder="1"/>
    </xf>
    <xf numFmtId="187" fontId="11" fillId="0" borderId="0" xfId="0" applyNumberFormat="1" applyFont="1" applyFill="1" applyBorder="1" applyAlignment="1">
      <alignment horizontal="right" vertical="top" wrapText="1" readingOrder="1"/>
    </xf>
    <xf numFmtId="0" fontId="9" fillId="0" borderId="0" xfId="0" applyNumberFormat="1" applyFont="1" applyFill="1" applyBorder="1" applyAlignment="1">
      <alignment vertical="center" wrapText="1" readingOrder="1"/>
    </xf>
    <xf numFmtId="0" fontId="11" fillId="0" borderId="23" xfId="0" applyNumberFormat="1" applyFont="1" applyFill="1" applyBorder="1" applyAlignment="1">
      <alignment horizontal="right" vertical="center" wrapText="1" readingOrder="1"/>
    </xf>
    <xf numFmtId="0" fontId="11" fillId="0" borderId="8" xfId="0" applyNumberFormat="1" applyFont="1" applyFill="1" applyBorder="1" applyAlignment="1">
      <alignment horizontal="right" vertical="center" wrapText="1" readingOrder="1"/>
    </xf>
    <xf numFmtId="0" fontId="11" fillId="0" borderId="20" xfId="0" applyNumberFormat="1" applyFont="1" applyFill="1" applyBorder="1" applyAlignment="1">
      <alignment vertical="center" wrapText="1" readingOrder="1"/>
    </xf>
    <xf numFmtId="0" fontId="11" fillId="0" borderId="11" xfId="0" applyNumberFormat="1" applyFont="1" applyFill="1" applyBorder="1" applyAlignment="1">
      <alignment horizontal="right" vertical="center" wrapText="1" readingOrder="1"/>
    </xf>
    <xf numFmtId="0" fontId="11" fillId="0" borderId="22" xfId="0" applyNumberFormat="1" applyFont="1" applyFill="1" applyBorder="1" applyAlignment="1">
      <alignment horizontal="right" vertical="center" wrapText="1" readingOrder="1"/>
    </xf>
    <xf numFmtId="187" fontId="9" fillId="0" borderId="0" xfId="0" applyNumberFormat="1" applyFont="1" applyFill="1" applyBorder="1" applyAlignment="1">
      <alignment horizontal="right" vertical="center" wrapText="1" readingOrder="1"/>
    </xf>
    <xf numFmtId="189" fontId="11" fillId="0" borderId="0" xfId="1" applyNumberFormat="1" applyFont="1" applyFill="1" applyBorder="1" applyAlignment="1">
      <alignment vertical="center" wrapText="1" readingOrder="1"/>
    </xf>
    <xf numFmtId="189" fontId="10" fillId="0" borderId="0" xfId="1" applyNumberFormat="1" applyFont="1" applyFill="1" applyBorder="1"/>
    <xf numFmtId="0" fontId="10" fillId="0" borderId="0" xfId="0" applyNumberFormat="1" applyFont="1" applyFill="1" applyBorder="1" applyAlignment="1">
      <alignment vertical="center" wrapText="1" readingOrder="1"/>
    </xf>
    <xf numFmtId="0" fontId="11" fillId="0" borderId="0" xfId="0" applyNumberFormat="1" applyFont="1" applyFill="1" applyBorder="1" applyAlignment="1">
      <alignment horizontal="right" vertical="center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9" fillId="0" borderId="0" xfId="0" applyNumberFormat="1" applyFont="1" applyFill="1" applyBorder="1" applyAlignment="1">
      <alignment horizontal="left" vertical="center" wrapText="1" readingOrder="1"/>
    </xf>
    <xf numFmtId="187" fontId="6" fillId="0" borderId="4" xfId="0" applyNumberFormat="1" applyFont="1" applyFill="1" applyBorder="1" applyAlignment="1">
      <alignment horizontal="right" vertical="center" wrapText="1" readingOrder="1"/>
    </xf>
    <xf numFmtId="0" fontId="6" fillId="0" borderId="4" xfId="0" applyNumberFormat="1" applyFont="1" applyFill="1" applyBorder="1" applyAlignment="1">
      <alignment horizontal="right" vertical="center" wrapText="1" readingOrder="1"/>
    </xf>
    <xf numFmtId="0" fontId="16" fillId="3" borderId="8" xfId="0" applyNumberFormat="1" applyFont="1" applyFill="1" applyBorder="1" applyAlignment="1">
      <alignment vertical="top" wrapText="1"/>
    </xf>
    <xf numFmtId="0" fontId="16" fillId="0" borderId="6" xfId="0" applyNumberFormat="1" applyFont="1" applyFill="1" applyBorder="1" applyAlignment="1">
      <alignment vertical="top" wrapText="1"/>
    </xf>
    <xf numFmtId="0" fontId="16" fillId="2" borderId="0" xfId="0" applyNumberFormat="1" applyFont="1" applyFill="1" applyBorder="1" applyAlignment="1">
      <alignment vertical="top" wrapText="1"/>
    </xf>
    <xf numFmtId="0" fontId="16" fillId="0" borderId="0" xfId="0" applyFont="1" applyFill="1" applyBorder="1"/>
    <xf numFmtId="187" fontId="10" fillId="0" borderId="0" xfId="0" applyNumberFormat="1" applyFont="1" applyFill="1" applyBorder="1" applyAlignment="1">
      <alignment vertical="top" wrapText="1" readingOrder="1"/>
    </xf>
    <xf numFmtId="189" fontId="11" fillId="3" borderId="0" xfId="1" applyNumberFormat="1" applyFont="1" applyFill="1" applyBorder="1" applyAlignment="1">
      <alignment horizontal="center" vertical="center" wrapText="1" readingOrder="1"/>
    </xf>
    <xf numFmtId="3" fontId="11" fillId="0" borderId="4" xfId="0" applyNumberFormat="1" applyFont="1" applyFill="1" applyBorder="1" applyAlignment="1">
      <alignment horizontal="right" vertical="center" wrapText="1" readingOrder="1"/>
    </xf>
    <xf numFmtId="3" fontId="9" fillId="0" borderId="4" xfId="0" applyNumberFormat="1" applyFont="1" applyFill="1" applyBorder="1" applyAlignment="1">
      <alignment horizontal="right" vertical="center" wrapText="1" readingOrder="1"/>
    </xf>
    <xf numFmtId="0" fontId="11" fillId="0" borderId="18" xfId="0" applyNumberFormat="1" applyFont="1" applyFill="1" applyBorder="1" applyAlignment="1">
      <alignment vertical="center" wrapText="1" readingOrder="1"/>
    </xf>
    <xf numFmtId="0" fontId="39" fillId="0" borderId="0" xfId="0" applyFont="1" applyFill="1" applyBorder="1"/>
    <xf numFmtId="0" fontId="40" fillId="3" borderId="0" xfId="0" applyNumberFormat="1" applyFont="1" applyFill="1" applyBorder="1" applyAlignment="1">
      <alignment horizontal="center" vertical="center" wrapText="1" readingOrder="1"/>
    </xf>
    <xf numFmtId="0" fontId="42" fillId="3" borderId="0" xfId="0" applyNumberFormat="1" applyFont="1" applyFill="1" applyBorder="1" applyAlignment="1">
      <alignment horizontal="center" vertical="center" wrapText="1" readingOrder="1"/>
    </xf>
    <xf numFmtId="0" fontId="43" fillId="0" borderId="0" xfId="0" applyFont="1" applyFill="1" applyBorder="1"/>
    <xf numFmtId="43" fontId="43" fillId="0" borderId="0" xfId="1" applyFont="1" applyFill="1" applyBorder="1"/>
    <xf numFmtId="189" fontId="47" fillId="0" borderId="42" xfId="1" applyNumberFormat="1" applyFont="1" applyFill="1" applyBorder="1" applyAlignment="1">
      <alignment horizontal="right" vertical="top" readingOrder="1"/>
    </xf>
    <xf numFmtId="43" fontId="43" fillId="8" borderId="0" xfId="1" applyFont="1" applyFill="1" applyBorder="1"/>
    <xf numFmtId="43" fontId="43" fillId="0" borderId="0" xfId="0" applyNumberFormat="1" applyFont="1" applyFill="1" applyBorder="1"/>
    <xf numFmtId="0" fontId="45" fillId="0" borderId="0" xfId="0" applyNumberFormat="1" applyFont="1" applyFill="1" applyBorder="1" applyAlignment="1">
      <alignment vertical="center" wrapText="1" readingOrder="1"/>
    </xf>
    <xf numFmtId="0" fontId="45" fillId="0" borderId="0" xfId="0" applyNumberFormat="1" applyFont="1" applyFill="1" applyBorder="1" applyAlignment="1">
      <alignment horizontal="right" vertical="center" wrapText="1" readingOrder="1"/>
    </xf>
    <xf numFmtId="43" fontId="43" fillId="32" borderId="0" xfId="1" applyFont="1" applyFill="1" applyBorder="1"/>
    <xf numFmtId="0" fontId="44" fillId="0" borderId="0" xfId="0" applyNumberFormat="1" applyFont="1" applyFill="1" applyBorder="1" applyAlignment="1">
      <alignment vertical="center" wrapText="1" readingOrder="1"/>
    </xf>
    <xf numFmtId="0" fontId="44" fillId="3" borderId="0" xfId="0" applyNumberFormat="1" applyFont="1" applyFill="1" applyBorder="1" applyAlignment="1">
      <alignment horizontal="right" vertical="center" wrapText="1" readingOrder="1"/>
    </xf>
    <xf numFmtId="0" fontId="44" fillId="3" borderId="0" xfId="0" applyNumberFormat="1" applyFont="1" applyFill="1" applyBorder="1" applyAlignment="1">
      <alignment horizontal="right" vertical="top" wrapText="1" readingOrder="1"/>
    </xf>
    <xf numFmtId="43" fontId="43" fillId="33" borderId="0" xfId="1" applyFont="1" applyFill="1" applyBorder="1"/>
    <xf numFmtId="189" fontId="43" fillId="8" borderId="0" xfId="1" applyNumberFormat="1" applyFont="1" applyFill="1" applyBorder="1"/>
    <xf numFmtId="189" fontId="43" fillId="9" borderId="0" xfId="1" applyNumberFormat="1" applyFont="1" applyFill="1" applyBorder="1"/>
    <xf numFmtId="189" fontId="46" fillId="8" borderId="0" xfId="1" applyNumberFormat="1" applyFont="1" applyFill="1" applyBorder="1"/>
    <xf numFmtId="189" fontId="43" fillId="8" borderId="25" xfId="1" applyNumberFormat="1" applyFont="1" applyFill="1" applyBorder="1" applyAlignment="1">
      <alignment horizontal="center"/>
    </xf>
    <xf numFmtId="189" fontId="43" fillId="9" borderId="25" xfId="1" applyNumberFormat="1" applyFont="1" applyFill="1" applyBorder="1" applyAlignment="1">
      <alignment horizontal="center"/>
    </xf>
    <xf numFmtId="189" fontId="43" fillId="8" borderId="25" xfId="1" applyNumberFormat="1" applyFont="1" applyFill="1" applyBorder="1"/>
    <xf numFmtId="189" fontId="43" fillId="9" borderId="25" xfId="1" applyNumberFormat="1" applyFont="1" applyFill="1" applyBorder="1"/>
    <xf numFmtId="0" fontId="15" fillId="0" borderId="0" xfId="4" applyFont="1" applyFill="1" applyBorder="1" applyAlignment="1" applyProtection="1">
      <alignment horizontal="center"/>
    </xf>
    <xf numFmtId="0" fontId="10" fillId="0" borderId="0" xfId="4" applyFont="1" applyFill="1" applyBorder="1" applyAlignment="1" applyProtection="1">
      <alignment horizontal="center"/>
    </xf>
    <xf numFmtId="0" fontId="10" fillId="0" borderId="0" xfId="4" applyFont="1" applyFill="1" applyBorder="1" applyAlignment="1" applyProtection="1">
      <alignment horizontal="right"/>
    </xf>
    <xf numFmtId="0" fontId="10" fillId="0" borderId="0" xfId="2" applyFont="1" applyFill="1" applyBorder="1" applyAlignment="1">
      <alignment horizontal="center"/>
    </xf>
    <xf numFmtId="189" fontId="10" fillId="0" borderId="0" xfId="3" applyNumberFormat="1" applyFont="1" applyFill="1" applyAlignment="1">
      <alignment horizontal="center"/>
    </xf>
    <xf numFmtId="0" fontId="36" fillId="0" borderId="0" xfId="4" applyFont="1" applyFill="1" applyBorder="1" applyAlignment="1" applyProtection="1">
      <alignment vertical="center"/>
    </xf>
    <xf numFmtId="0" fontId="10" fillId="3" borderId="0" xfId="0" applyNumberFormat="1" applyFont="1" applyFill="1" applyBorder="1" applyAlignment="1">
      <alignment horizontal="right" vertical="center" wrapText="1" readingOrder="1"/>
    </xf>
    <xf numFmtId="0" fontId="10" fillId="3" borderId="0" xfId="0" applyNumberFormat="1" applyFont="1" applyFill="1" applyBorder="1" applyAlignment="1">
      <alignment horizontal="left" vertical="center" wrapText="1" readingOrder="1"/>
    </xf>
    <xf numFmtId="0" fontId="10" fillId="3" borderId="0" xfId="0" applyNumberFormat="1" applyFont="1" applyFill="1" applyBorder="1" applyAlignment="1">
      <alignment vertical="center" wrapText="1" readingOrder="1"/>
    </xf>
    <xf numFmtId="0" fontId="10" fillId="0" borderId="0" xfId="0" applyNumberFormat="1" applyFont="1" applyFill="1" applyBorder="1" applyAlignment="1">
      <alignment horizontal="right" vertical="center" wrapText="1" readingOrder="1"/>
    </xf>
    <xf numFmtId="0" fontId="6" fillId="0" borderId="15" xfId="0" applyNumberFormat="1" applyFont="1" applyFill="1" applyBorder="1" applyAlignment="1">
      <alignment horizontal="right" vertical="center" wrapText="1" readingOrder="1"/>
    </xf>
    <xf numFmtId="187" fontId="6" fillId="0" borderId="15" xfId="0" applyNumberFormat="1" applyFont="1" applyFill="1" applyBorder="1" applyAlignment="1">
      <alignment horizontal="right" vertical="center" wrapText="1" readingOrder="1"/>
    </xf>
    <xf numFmtId="0" fontId="6" fillId="0" borderId="11" xfId="0" applyNumberFormat="1" applyFont="1" applyFill="1" applyBorder="1" applyAlignment="1">
      <alignment horizontal="right" vertical="center" wrapText="1" readingOrder="1"/>
    </xf>
    <xf numFmtId="0" fontId="16" fillId="3" borderId="0" xfId="0" applyNumberFormat="1" applyFont="1" applyFill="1" applyBorder="1" applyAlignment="1">
      <alignment vertical="top" wrapText="1"/>
    </xf>
    <xf numFmtId="0" fontId="16" fillId="0" borderId="0" xfId="0" applyNumberFormat="1" applyFont="1" applyFill="1" applyBorder="1" applyAlignment="1">
      <alignment vertical="top" wrapText="1"/>
    </xf>
    <xf numFmtId="0" fontId="6" fillId="3" borderId="0" xfId="0" applyNumberFormat="1" applyFont="1" applyFill="1" applyBorder="1" applyAlignment="1">
      <alignment horizontal="left" vertical="center" wrapText="1" readingOrder="1"/>
    </xf>
    <xf numFmtId="0" fontId="6" fillId="0" borderId="0" xfId="0" applyNumberFormat="1" applyFont="1" applyFill="1" applyBorder="1" applyAlignment="1">
      <alignment horizontal="right" vertical="center" wrapText="1" readingOrder="1"/>
    </xf>
    <xf numFmtId="187" fontId="6" fillId="0" borderId="0" xfId="0" applyNumberFormat="1" applyFont="1" applyFill="1" applyBorder="1" applyAlignment="1">
      <alignment horizontal="right" vertical="center" wrapText="1" readingOrder="1"/>
    </xf>
    <xf numFmtId="0" fontId="6" fillId="0" borderId="44" xfId="0" applyNumberFormat="1" applyFont="1" applyFill="1" applyBorder="1" applyAlignment="1">
      <alignment horizontal="right" vertical="center" wrapText="1" readingOrder="1"/>
    </xf>
    <xf numFmtId="187" fontId="6" fillId="0" borderId="44" xfId="0" applyNumberFormat="1" applyFont="1" applyFill="1" applyBorder="1" applyAlignment="1">
      <alignment horizontal="right" vertical="center" wrapText="1" readingOrder="1"/>
    </xf>
    <xf numFmtId="187" fontId="6" fillId="0" borderId="47" xfId="0" applyNumberFormat="1" applyFont="1" applyFill="1" applyBorder="1" applyAlignment="1">
      <alignment horizontal="right" vertical="center" wrapText="1" readingOrder="1"/>
    </xf>
    <xf numFmtId="187" fontId="6" fillId="0" borderId="49" xfId="0" applyNumberFormat="1" applyFont="1" applyFill="1" applyBorder="1" applyAlignment="1">
      <alignment horizontal="right" vertical="center" wrapText="1" readingOrder="1"/>
    </xf>
    <xf numFmtId="0" fontId="6" fillId="0" borderId="53" xfId="0" applyNumberFormat="1" applyFont="1" applyFill="1" applyBorder="1" applyAlignment="1">
      <alignment horizontal="right" vertical="center" wrapText="1" readingOrder="1"/>
    </xf>
    <xf numFmtId="187" fontId="6" fillId="0" borderId="53" xfId="0" applyNumberFormat="1" applyFont="1" applyFill="1" applyBorder="1" applyAlignment="1">
      <alignment horizontal="right" vertical="center" wrapText="1" readingOrder="1"/>
    </xf>
    <xf numFmtId="187" fontId="6" fillId="0" borderId="56" xfId="0" applyNumberFormat="1" applyFont="1" applyFill="1" applyBorder="1" applyAlignment="1">
      <alignment horizontal="right" vertical="center" wrapText="1" readingOrder="1"/>
    </xf>
    <xf numFmtId="0" fontId="6" fillId="0" borderId="49" xfId="0" applyNumberFormat="1" applyFont="1" applyFill="1" applyBorder="1" applyAlignment="1">
      <alignment horizontal="right" vertical="center" wrapText="1" readingOrder="1"/>
    </xf>
    <xf numFmtId="0" fontId="16" fillId="2" borderId="57" xfId="0" applyNumberFormat="1" applyFont="1" applyFill="1" applyBorder="1" applyAlignment="1">
      <alignment vertical="top" wrapText="1"/>
    </xf>
    <xf numFmtId="0" fontId="16" fillId="2" borderId="18" xfId="0" applyNumberFormat="1" applyFont="1" applyFill="1" applyBorder="1" applyAlignment="1">
      <alignment vertical="top" wrapText="1"/>
    </xf>
    <xf numFmtId="0" fontId="16" fillId="2" borderId="27" xfId="0" applyNumberFormat="1" applyFont="1" applyFill="1" applyBorder="1" applyAlignment="1">
      <alignment vertical="top" wrapText="1"/>
    </xf>
    <xf numFmtId="0" fontId="16" fillId="2" borderId="48" xfId="0" applyNumberFormat="1" applyFont="1" applyFill="1" applyBorder="1" applyAlignment="1">
      <alignment vertical="top" wrapText="1"/>
    </xf>
    <xf numFmtId="0" fontId="16" fillId="2" borderId="58" xfId="0" applyNumberFormat="1" applyFont="1" applyFill="1" applyBorder="1" applyAlignment="1">
      <alignment vertical="top" wrapText="1"/>
    </xf>
    <xf numFmtId="0" fontId="16" fillId="2" borderId="50" xfId="0" applyNumberFormat="1" applyFont="1" applyFill="1" applyBorder="1" applyAlignment="1">
      <alignment vertical="top" wrapText="1"/>
    </xf>
    <xf numFmtId="0" fontId="16" fillId="2" borderId="59" xfId="0" applyNumberFormat="1" applyFont="1" applyFill="1" applyBorder="1" applyAlignment="1">
      <alignment vertical="top" wrapText="1"/>
    </xf>
    <xf numFmtId="0" fontId="16" fillId="2" borderId="60" xfId="0" applyNumberFormat="1" applyFont="1" applyFill="1" applyBorder="1" applyAlignment="1">
      <alignment vertical="top" wrapText="1"/>
    </xf>
    <xf numFmtId="0" fontId="43" fillId="0" borderId="0" xfId="0" applyFont="1" applyFill="1" applyBorder="1"/>
    <xf numFmtId="43" fontId="46" fillId="0" borderId="0" xfId="48" applyFont="1" applyFill="1"/>
    <xf numFmtId="0" fontId="46" fillId="0" borderId="0" xfId="2" applyFont="1" applyFill="1"/>
    <xf numFmtId="0" fontId="50" fillId="0" borderId="25" xfId="2" applyFont="1" applyFill="1" applyBorder="1" applyAlignment="1">
      <alignment horizontal="center"/>
    </xf>
    <xf numFmtId="0" fontId="51" fillId="0" borderId="25" xfId="2" applyFont="1" applyFill="1" applyBorder="1" applyAlignment="1">
      <alignment horizontal="center"/>
    </xf>
    <xf numFmtId="43" fontId="51" fillId="0" borderId="0" xfId="48" applyFont="1" applyFill="1" applyAlignment="1">
      <alignment horizontal="center"/>
    </xf>
    <xf numFmtId="0" fontId="51" fillId="0" borderId="0" xfId="2" applyFont="1" applyFill="1" applyAlignment="1">
      <alignment horizontal="center"/>
    </xf>
    <xf numFmtId="0" fontId="52" fillId="0" borderId="61" xfId="2" applyFont="1" applyFill="1" applyBorder="1"/>
    <xf numFmtId="0" fontId="46" fillId="0" borderId="25" xfId="2" applyFont="1" applyFill="1" applyBorder="1" applyAlignment="1">
      <alignment horizontal="center"/>
    </xf>
    <xf numFmtId="0" fontId="46" fillId="0" borderId="25" xfId="2" applyFont="1" applyFill="1" applyBorder="1"/>
    <xf numFmtId="189" fontId="46" fillId="0" borderId="25" xfId="2" applyNumberFormat="1" applyFont="1" applyFill="1" applyBorder="1"/>
    <xf numFmtId="0" fontId="52" fillId="0" borderId="62" xfId="2" applyFont="1" applyFill="1" applyBorder="1"/>
    <xf numFmtId="0" fontId="52" fillId="0" borderId="63" xfId="2" applyFont="1" applyFill="1" applyBorder="1"/>
    <xf numFmtId="0" fontId="52" fillId="0" borderId="0" xfId="2" applyFont="1" applyFill="1" applyBorder="1"/>
    <xf numFmtId="0" fontId="46" fillId="0" borderId="0" xfId="2" applyFont="1" applyFill="1" applyBorder="1" applyAlignment="1">
      <alignment horizontal="center"/>
    </xf>
    <xf numFmtId="0" fontId="46" fillId="0" borderId="0" xfId="2" applyFont="1" applyFill="1" applyBorder="1" applyAlignment="1">
      <alignment horizontal="right"/>
    </xf>
    <xf numFmtId="189" fontId="46" fillId="0" borderId="0" xfId="2" applyNumberFormat="1" applyFont="1" applyFill="1" applyBorder="1"/>
    <xf numFmtId="43" fontId="46" fillId="0" borderId="0" xfId="48" applyFont="1" applyFill="1" applyBorder="1"/>
    <xf numFmtId="0" fontId="46" fillId="0" borderId="0" xfId="2" applyFont="1" applyFill="1" applyBorder="1"/>
    <xf numFmtId="0" fontId="46" fillId="0" borderId="25" xfId="2" applyFont="1" applyFill="1" applyBorder="1" applyAlignment="1">
      <alignment horizontal="left"/>
    </xf>
    <xf numFmtId="0" fontId="52" fillId="0" borderId="0" xfId="2" applyFont="1" applyFill="1"/>
    <xf numFmtId="0" fontId="46" fillId="0" borderId="25" xfId="2" applyFont="1" applyFill="1" applyBorder="1" applyAlignment="1">
      <alignment horizontal="right"/>
    </xf>
    <xf numFmtId="0" fontId="46" fillId="0" borderId="0" xfId="2" applyFont="1" applyFill="1" applyAlignment="1">
      <alignment horizontal="center"/>
    </xf>
    <xf numFmtId="0" fontId="44" fillId="34" borderId="0" xfId="0" applyNumberFormat="1" applyFont="1" applyFill="1" applyBorder="1" applyAlignment="1">
      <alignment vertical="center" wrapText="1" readingOrder="1"/>
    </xf>
    <xf numFmtId="0" fontId="44" fillId="35" borderId="0" xfId="0" applyNumberFormat="1" applyFont="1" applyFill="1" applyBorder="1" applyAlignment="1">
      <alignment horizontal="right" vertical="center" wrapText="1" readingOrder="1"/>
    </xf>
    <xf numFmtId="0" fontId="43" fillId="34" borderId="0" xfId="0" applyFont="1" applyFill="1" applyBorder="1"/>
    <xf numFmtId="189" fontId="43" fillId="34" borderId="25" xfId="1" applyNumberFormat="1" applyFont="1" applyFill="1" applyBorder="1"/>
    <xf numFmtId="43" fontId="43" fillId="34" borderId="0" xfId="1" applyFont="1" applyFill="1" applyBorder="1"/>
    <xf numFmtId="0" fontId="45" fillId="34" borderId="0" xfId="0" applyNumberFormat="1" applyFont="1" applyFill="1" applyBorder="1" applyAlignment="1">
      <alignment horizontal="right" vertical="center" wrapText="1" readingOrder="1"/>
    </xf>
    <xf numFmtId="0" fontId="45" fillId="34" borderId="0" xfId="0" applyNumberFormat="1" applyFont="1" applyFill="1" applyBorder="1" applyAlignment="1">
      <alignment vertical="center" wrapText="1" readingOrder="1"/>
    </xf>
    <xf numFmtId="0" fontId="44" fillId="8" borderId="0" xfId="0" applyNumberFormat="1" applyFont="1" applyFill="1" applyBorder="1" applyAlignment="1">
      <alignment vertical="center" wrapText="1" readingOrder="1"/>
    </xf>
    <xf numFmtId="0" fontId="44" fillId="40" borderId="0" xfId="0" applyNumberFormat="1" applyFont="1" applyFill="1" applyBorder="1" applyAlignment="1">
      <alignment horizontal="right" vertical="center" wrapText="1" readingOrder="1"/>
    </xf>
    <xf numFmtId="0" fontId="43" fillId="8" borderId="0" xfId="0" applyFont="1" applyFill="1" applyBorder="1"/>
    <xf numFmtId="0" fontId="45" fillId="8" borderId="0" xfId="0" applyNumberFormat="1" applyFont="1" applyFill="1" applyBorder="1" applyAlignment="1">
      <alignment horizontal="right" vertical="center" wrapText="1" readingOrder="1"/>
    </xf>
    <xf numFmtId="0" fontId="45" fillId="8" borderId="0" xfId="0" applyNumberFormat="1" applyFont="1" applyFill="1" applyBorder="1" applyAlignment="1">
      <alignment vertical="center" wrapText="1" readingOrder="1"/>
    </xf>
    <xf numFmtId="0" fontId="44" fillId="37" borderId="0" xfId="0" applyNumberFormat="1" applyFont="1" applyFill="1" applyBorder="1" applyAlignment="1">
      <alignment vertical="center" wrapText="1" readingOrder="1"/>
    </xf>
    <xf numFmtId="0" fontId="44" fillId="41" borderId="0" xfId="0" applyNumberFormat="1" applyFont="1" applyFill="1" applyBorder="1" applyAlignment="1">
      <alignment horizontal="right" vertical="center" wrapText="1" readingOrder="1"/>
    </xf>
    <xf numFmtId="0" fontId="43" fillId="37" borderId="0" xfId="0" applyFont="1" applyFill="1" applyBorder="1"/>
    <xf numFmtId="189" fontId="43" fillId="37" borderId="25" xfId="1" applyNumberFormat="1" applyFont="1" applyFill="1" applyBorder="1"/>
    <xf numFmtId="43" fontId="43" fillId="37" borderId="0" xfId="1" applyFont="1" applyFill="1" applyBorder="1"/>
    <xf numFmtId="0" fontId="44" fillId="36" borderId="0" xfId="0" applyNumberFormat="1" applyFont="1" applyFill="1" applyBorder="1" applyAlignment="1">
      <alignment vertical="center" wrapText="1" readingOrder="1"/>
    </xf>
    <xf numFmtId="0" fontId="44" fillId="42" borderId="0" xfId="0" applyNumberFormat="1" applyFont="1" applyFill="1" applyBorder="1" applyAlignment="1">
      <alignment horizontal="right" vertical="center" wrapText="1" readingOrder="1"/>
    </xf>
    <xf numFmtId="0" fontId="43" fillId="36" borderId="0" xfId="0" applyFont="1" applyFill="1" applyBorder="1"/>
    <xf numFmtId="189" fontId="43" fillId="36" borderId="25" xfId="1" applyNumberFormat="1" applyFont="1" applyFill="1" applyBorder="1"/>
    <xf numFmtId="43" fontId="43" fillId="36" borderId="0" xfId="1" applyFont="1" applyFill="1" applyBorder="1"/>
    <xf numFmtId="0" fontId="45" fillId="36" borderId="0" xfId="0" applyNumberFormat="1" applyFont="1" applyFill="1" applyBorder="1" applyAlignment="1">
      <alignment horizontal="right" vertical="center" wrapText="1" readingOrder="1"/>
    </xf>
    <xf numFmtId="0" fontId="45" fillId="36" borderId="0" xfId="0" applyNumberFormat="1" applyFont="1" applyFill="1" applyBorder="1" applyAlignment="1">
      <alignment vertical="center" wrapText="1" readingOrder="1"/>
    </xf>
    <xf numFmtId="0" fontId="44" fillId="38" borderId="0" xfId="0" applyNumberFormat="1" applyFont="1" applyFill="1" applyBorder="1" applyAlignment="1">
      <alignment vertical="center" wrapText="1" readingOrder="1"/>
    </xf>
    <xf numFmtId="0" fontId="44" fillId="43" borderId="0" xfId="0" applyNumberFormat="1" applyFont="1" applyFill="1" applyBorder="1" applyAlignment="1">
      <alignment horizontal="right" vertical="center" wrapText="1" readingOrder="1"/>
    </xf>
    <xf numFmtId="0" fontId="43" fillId="38" borderId="0" xfId="0" applyFont="1" applyFill="1" applyBorder="1"/>
    <xf numFmtId="189" fontId="43" fillId="38" borderId="25" xfId="1" applyNumberFormat="1" applyFont="1" applyFill="1" applyBorder="1"/>
    <xf numFmtId="43" fontId="43" fillId="38" borderId="0" xfId="1" applyFont="1" applyFill="1" applyBorder="1"/>
    <xf numFmtId="0" fontId="44" fillId="39" borderId="0" xfId="0" applyNumberFormat="1" applyFont="1" applyFill="1" applyBorder="1" applyAlignment="1">
      <alignment vertical="center" wrapText="1" readingOrder="1"/>
    </xf>
    <xf numFmtId="0" fontId="44" fillId="44" borderId="0" xfId="0" applyNumberFormat="1" applyFont="1" applyFill="1" applyBorder="1" applyAlignment="1">
      <alignment horizontal="right" vertical="center" wrapText="1" readingOrder="1"/>
    </xf>
    <xf numFmtId="0" fontId="43" fillId="39" borderId="0" xfId="0" applyFont="1" applyFill="1" applyBorder="1"/>
    <xf numFmtId="189" fontId="43" fillId="39" borderId="25" xfId="1" applyNumberFormat="1" applyFont="1" applyFill="1" applyBorder="1"/>
    <xf numFmtId="43" fontId="43" fillId="39" borderId="0" xfId="1" applyFont="1" applyFill="1" applyBorder="1"/>
    <xf numFmtId="189" fontId="46" fillId="0" borderId="25" xfId="1" applyNumberFormat="1" applyFont="1" applyFill="1" applyBorder="1" applyAlignment="1">
      <alignment horizontal="center"/>
    </xf>
    <xf numFmtId="189" fontId="46" fillId="0" borderId="25" xfId="1" applyNumberFormat="1" applyFont="1" applyFill="1" applyBorder="1"/>
    <xf numFmtId="189" fontId="46" fillId="0" borderId="0" xfId="1" applyNumberFormat="1" applyFont="1" applyFill="1" applyBorder="1"/>
    <xf numFmtId="189" fontId="46" fillId="0" borderId="0" xfId="1" applyNumberFormat="1" applyFont="1" applyFill="1"/>
    <xf numFmtId="0" fontId="52" fillId="0" borderId="25" xfId="2" applyFont="1" applyFill="1" applyBorder="1"/>
    <xf numFmtId="0" fontId="52" fillId="45" borderId="61" xfId="2" applyFont="1" applyFill="1" applyBorder="1"/>
    <xf numFmtId="0" fontId="46" fillId="45" borderId="25" xfId="2" applyFont="1" applyFill="1" applyBorder="1" applyAlignment="1">
      <alignment horizontal="center"/>
    </xf>
    <xf numFmtId="0" fontId="46" fillId="45" borderId="25" xfId="2" applyFont="1" applyFill="1" applyBorder="1" applyAlignment="1">
      <alignment horizontal="right"/>
    </xf>
    <xf numFmtId="189" fontId="46" fillId="45" borderId="25" xfId="2" applyNumberFormat="1" applyFont="1" applyFill="1" applyBorder="1"/>
    <xf numFmtId="189" fontId="46" fillId="45" borderId="25" xfId="1" applyNumberFormat="1" applyFont="1" applyFill="1" applyBorder="1"/>
    <xf numFmtId="43" fontId="46" fillId="45" borderId="0" xfId="48" applyFont="1" applyFill="1"/>
    <xf numFmtId="0" fontId="46" fillId="45" borderId="0" xfId="2" applyFont="1" applyFill="1"/>
    <xf numFmtId="0" fontId="52" fillId="7" borderId="62" xfId="2" applyFont="1" applyFill="1" applyBorder="1"/>
    <xf numFmtId="0" fontId="46" fillId="7" borderId="25" xfId="2" applyFont="1" applyFill="1" applyBorder="1" applyAlignment="1">
      <alignment horizontal="center"/>
    </xf>
    <xf numFmtId="0" fontId="46" fillId="7" borderId="25" xfId="2" applyFont="1" applyFill="1" applyBorder="1" applyAlignment="1">
      <alignment horizontal="right"/>
    </xf>
    <xf numFmtId="189" fontId="46" fillId="7" borderId="25" xfId="2" applyNumberFormat="1" applyFont="1" applyFill="1" applyBorder="1"/>
    <xf numFmtId="189" fontId="46" fillId="7" borderId="25" xfId="1" applyNumberFormat="1" applyFont="1" applyFill="1" applyBorder="1"/>
    <xf numFmtId="43" fontId="46" fillId="7" borderId="0" xfId="48" applyFont="1" applyFill="1"/>
    <xf numFmtId="0" fontId="46" fillId="7" borderId="0" xfId="2" applyFont="1" applyFill="1"/>
    <xf numFmtId="0" fontId="52" fillId="7" borderId="25" xfId="2" applyFont="1" applyFill="1" applyBorder="1"/>
    <xf numFmtId="189" fontId="46" fillId="7" borderId="25" xfId="48" applyNumberFormat="1" applyFont="1" applyFill="1" applyBorder="1"/>
    <xf numFmtId="2" fontId="46" fillId="7" borderId="25" xfId="2" applyNumberFormat="1" applyFont="1" applyFill="1" applyBorder="1"/>
    <xf numFmtId="0" fontId="10" fillId="0" borderId="0" xfId="0" applyFont="1" applyFill="1" applyBorder="1"/>
    <xf numFmtId="0" fontId="9" fillId="0" borderId="0" xfId="0" applyNumberFormat="1" applyFont="1" applyFill="1" applyBorder="1" applyAlignment="1">
      <alignment horizontal="center" vertical="top" wrapText="1" readingOrder="1"/>
    </xf>
    <xf numFmtId="0" fontId="11" fillId="0" borderId="13" xfId="0" applyNumberFormat="1" applyFont="1" applyFill="1" applyBorder="1" applyAlignment="1">
      <alignment horizontal="left" vertical="top" wrapText="1" readingOrder="1"/>
    </xf>
    <xf numFmtId="0" fontId="10" fillId="4" borderId="0" xfId="0" applyNumberFormat="1" applyFont="1" applyFill="1" applyBorder="1" applyAlignment="1">
      <alignment vertical="top" wrapText="1"/>
    </xf>
    <xf numFmtId="0" fontId="11" fillId="4" borderId="0" xfId="0" applyNumberFormat="1" applyFont="1" applyFill="1" applyBorder="1" applyAlignment="1">
      <alignment horizontal="center" vertical="top" wrapText="1" readingOrder="1"/>
    </xf>
    <xf numFmtId="0" fontId="9" fillId="2" borderId="4" xfId="0" applyNumberFormat="1" applyFont="1" applyFill="1" applyBorder="1" applyAlignment="1">
      <alignment horizontal="center" vertical="top" wrapText="1" readingOrder="1"/>
    </xf>
    <xf numFmtId="43" fontId="10" fillId="0" borderId="0" xfId="1" applyFont="1" applyFill="1" applyBorder="1"/>
    <xf numFmtId="0" fontId="9" fillId="0" borderId="25" xfId="0" applyNumberFormat="1" applyFont="1" applyFill="1" applyBorder="1" applyAlignment="1">
      <alignment horizontal="center" vertical="top" wrapText="1" readingOrder="1"/>
    </xf>
    <xf numFmtId="0" fontId="10" fillId="0" borderId="25" xfId="0" applyFont="1" applyFill="1" applyBorder="1"/>
    <xf numFmtId="43" fontId="10" fillId="0" borderId="25" xfId="1" applyFont="1" applyFill="1" applyBorder="1"/>
    <xf numFmtId="0" fontId="9" fillId="2" borderId="25" xfId="0" applyNumberFormat="1" applyFont="1" applyFill="1" applyBorder="1" applyAlignment="1">
      <alignment horizontal="center" vertical="top" wrapText="1" readingOrder="1"/>
    </xf>
    <xf numFmtId="43" fontId="9" fillId="4" borderId="0" xfId="1" applyFont="1" applyFill="1" applyBorder="1" applyAlignment="1">
      <alignment horizontal="center" vertical="top" wrapText="1" readingOrder="1"/>
    </xf>
    <xf numFmtId="0" fontId="9" fillId="0" borderId="4" xfId="0" applyNumberFormat="1" applyFont="1" applyFill="1" applyBorder="1" applyAlignment="1">
      <alignment horizontal="right" vertical="top" wrapText="1" readingOrder="1"/>
    </xf>
    <xf numFmtId="0" fontId="10" fillId="0" borderId="13" xfId="0" applyNumberFormat="1" applyFont="1" applyFill="1" applyBorder="1" applyAlignment="1">
      <alignment vertical="top" wrapText="1"/>
    </xf>
    <xf numFmtId="0" fontId="11" fillId="4" borderId="0" xfId="0" applyNumberFormat="1" applyFont="1" applyFill="1" applyBorder="1" applyAlignment="1">
      <alignment horizontal="center" vertical="top" wrapText="1" readingOrder="1"/>
    </xf>
    <xf numFmtId="0" fontId="10" fillId="4" borderId="0" xfId="0" applyNumberFormat="1" applyFont="1" applyFill="1" applyBorder="1" applyAlignment="1">
      <alignment vertical="top" wrapText="1"/>
    </xf>
    <xf numFmtId="0" fontId="9" fillId="2" borderId="25" xfId="0" applyNumberFormat="1" applyFont="1" applyFill="1" applyBorder="1" applyAlignment="1">
      <alignment horizontal="center" vertical="top" wrapText="1" readingOrder="1"/>
    </xf>
    <xf numFmtId="0" fontId="10" fillId="0" borderId="25" xfId="0" applyNumberFormat="1" applyFont="1" applyFill="1" applyBorder="1" applyAlignment="1">
      <alignment vertical="top" wrapText="1"/>
    </xf>
    <xf numFmtId="0" fontId="9" fillId="0" borderId="0" xfId="0" applyNumberFormat="1" applyFont="1" applyFill="1" applyBorder="1" applyAlignment="1">
      <alignment horizontal="center" vertical="top" wrapText="1" readingOrder="1"/>
    </xf>
    <xf numFmtId="0" fontId="10" fillId="0" borderId="0" xfId="0" applyFont="1" applyFill="1" applyBorder="1"/>
    <xf numFmtId="0" fontId="9" fillId="2" borderId="4" xfId="0" applyNumberFormat="1" applyFont="1" applyFill="1" applyBorder="1" applyAlignment="1">
      <alignment horizontal="center" vertical="top" wrapText="1" readingOrder="1"/>
    </xf>
    <xf numFmtId="0" fontId="9" fillId="0" borderId="4" xfId="0" applyNumberFormat="1" applyFont="1" applyFill="1" applyBorder="1" applyAlignment="1">
      <alignment vertical="top" wrapText="1" readingOrder="1"/>
    </xf>
    <xf numFmtId="43" fontId="11" fillId="0" borderId="14" xfId="1" applyFont="1" applyFill="1" applyBorder="1" applyAlignment="1">
      <alignment horizontal="right" vertical="top" wrapText="1" readingOrder="1"/>
    </xf>
    <xf numFmtId="43" fontId="11" fillId="0" borderId="13" xfId="1" applyFont="1" applyFill="1" applyBorder="1" applyAlignment="1">
      <alignment horizontal="right" vertical="top" wrapText="1" readingOrder="1"/>
    </xf>
    <xf numFmtId="43" fontId="11" fillId="0" borderId="14" xfId="1" applyFont="1" applyFill="1" applyBorder="1" applyAlignment="1">
      <alignment vertical="top" wrapText="1" readingOrder="1"/>
    </xf>
    <xf numFmtId="43" fontId="11" fillId="0" borderId="13" xfId="1" applyFont="1" applyFill="1" applyBorder="1" applyAlignment="1">
      <alignment vertical="top" wrapText="1" readingOrder="1"/>
    </xf>
    <xf numFmtId="43" fontId="9" fillId="7" borderId="14" xfId="1" applyFont="1" applyFill="1" applyBorder="1" applyAlignment="1">
      <alignment horizontal="right" vertical="top" wrapText="1" readingOrder="1"/>
    </xf>
    <xf numFmtId="43" fontId="9" fillId="7" borderId="13" xfId="1" applyFont="1" applyFill="1" applyBorder="1" applyAlignment="1">
      <alignment horizontal="right" vertical="top" wrapText="1" readingOrder="1"/>
    </xf>
    <xf numFmtId="0" fontId="13" fillId="7" borderId="14" xfId="0" applyNumberFormat="1" applyFont="1" applyFill="1" applyBorder="1" applyAlignment="1">
      <alignment horizontal="left" vertical="top" wrapText="1" indent="1" readingOrder="1"/>
    </xf>
    <xf numFmtId="0" fontId="14" fillId="7" borderId="12" xfId="0" applyNumberFormat="1" applyFont="1" applyFill="1" applyBorder="1" applyAlignment="1">
      <alignment horizontal="left" vertical="top" wrapText="1" indent="1"/>
    </xf>
    <xf numFmtId="0" fontId="14" fillId="7" borderId="13" xfId="0" applyNumberFormat="1" applyFont="1" applyFill="1" applyBorder="1" applyAlignment="1">
      <alignment horizontal="left" vertical="top" wrapText="1" indent="1"/>
    </xf>
    <xf numFmtId="0" fontId="9" fillId="7" borderId="4" xfId="0" applyNumberFormat="1" applyFont="1" applyFill="1" applyBorder="1" applyAlignment="1">
      <alignment horizontal="right" vertical="top" wrapText="1" readingOrder="1"/>
    </xf>
    <xf numFmtId="0" fontId="10" fillId="7" borderId="12" xfId="0" applyNumberFormat="1" applyFont="1" applyFill="1" applyBorder="1" applyAlignment="1">
      <alignment vertical="top" wrapText="1"/>
    </xf>
    <xf numFmtId="0" fontId="10" fillId="7" borderId="13" xfId="0" applyNumberFormat="1" applyFont="1" applyFill="1" applyBorder="1" applyAlignment="1">
      <alignment vertical="top" wrapText="1"/>
    </xf>
    <xf numFmtId="0" fontId="10" fillId="0" borderId="12" xfId="0" applyNumberFormat="1" applyFont="1" applyFill="1" applyBorder="1" applyAlignment="1">
      <alignment vertical="top" wrapText="1"/>
    </xf>
    <xf numFmtId="0" fontId="11" fillId="0" borderId="13" xfId="0" applyNumberFormat="1" applyFont="1" applyFill="1" applyBorder="1" applyAlignment="1">
      <alignment vertical="top" wrapText="1" readingOrder="1"/>
    </xf>
    <xf numFmtId="0" fontId="13" fillId="7" borderId="14" xfId="0" applyNumberFormat="1" applyFont="1" applyFill="1" applyBorder="1" applyAlignment="1">
      <alignment horizontal="left" vertical="top" wrapText="1" indent="2" readingOrder="1"/>
    </xf>
    <xf numFmtId="0" fontId="14" fillId="7" borderId="12" xfId="0" applyNumberFormat="1" applyFont="1" applyFill="1" applyBorder="1" applyAlignment="1">
      <alignment horizontal="left" vertical="top" wrapText="1" indent="2"/>
    </xf>
    <xf numFmtId="0" fontId="14" fillId="7" borderId="13" xfId="0" applyNumberFormat="1" applyFont="1" applyFill="1" applyBorder="1" applyAlignment="1">
      <alignment horizontal="left" vertical="top" wrapText="1" indent="2"/>
    </xf>
    <xf numFmtId="0" fontId="11" fillId="0" borderId="13" xfId="0" applyNumberFormat="1" applyFont="1" applyFill="1" applyBorder="1" applyAlignment="1">
      <alignment horizontal="left" vertical="top" wrapText="1" readingOrder="1"/>
    </xf>
    <xf numFmtId="0" fontId="10" fillId="0" borderId="13" xfId="0" applyNumberFormat="1" applyFont="1" applyFill="1" applyBorder="1" applyAlignment="1">
      <alignment horizontal="left" vertical="top" wrapText="1"/>
    </xf>
    <xf numFmtId="0" fontId="9" fillId="2" borderId="4" xfId="0" applyNumberFormat="1" applyFont="1" applyFill="1" applyBorder="1" applyAlignment="1">
      <alignment vertical="top" wrapText="1" readingOrder="1"/>
    </xf>
    <xf numFmtId="0" fontId="9" fillId="4" borderId="0" xfId="0" applyNumberFormat="1" applyFont="1" applyFill="1" applyBorder="1" applyAlignment="1">
      <alignment horizontal="center" vertical="top" wrapText="1" readingOrder="1"/>
    </xf>
    <xf numFmtId="43" fontId="9" fillId="2" borderId="14" xfId="1" applyFont="1" applyFill="1" applyBorder="1" applyAlignment="1">
      <alignment horizontal="center" vertical="top" wrapText="1" readingOrder="1"/>
    </xf>
    <xf numFmtId="43" fontId="2" fillId="0" borderId="13" xfId="1" applyFont="1" applyFill="1" applyBorder="1"/>
    <xf numFmtId="0" fontId="9" fillId="0" borderId="0" xfId="0" applyNumberFormat="1" applyFont="1" applyFill="1" applyBorder="1" applyAlignment="1">
      <alignment horizontal="right" vertical="top" wrapText="1" readingOrder="1"/>
    </xf>
    <xf numFmtId="0" fontId="9" fillId="3" borderId="0" xfId="0" applyNumberFormat="1" applyFont="1" applyFill="1" applyBorder="1" applyAlignment="1">
      <alignment horizontal="center" vertical="top" wrapText="1" readingOrder="1"/>
    </xf>
    <xf numFmtId="0" fontId="8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Font="1" applyFill="1" applyBorder="1"/>
    <xf numFmtId="0" fontId="7" fillId="0" borderId="0" xfId="0" applyNumberFormat="1" applyFont="1" applyFill="1" applyBorder="1" applyAlignment="1">
      <alignment horizontal="center" vertical="top" wrapText="1" readingOrder="1"/>
    </xf>
    <xf numFmtId="0" fontId="11" fillId="0" borderId="0" xfId="0" applyNumberFormat="1" applyFont="1" applyFill="1" applyBorder="1" applyAlignment="1">
      <alignment vertical="top" wrapText="1" readingOrder="1"/>
    </xf>
    <xf numFmtId="0" fontId="11" fillId="0" borderId="0" xfId="0" applyNumberFormat="1" applyFont="1" applyFill="1" applyBorder="1" applyAlignment="1">
      <alignment horizontal="center"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9" fillId="5" borderId="0" xfId="0" applyNumberFormat="1" applyFont="1" applyFill="1" applyBorder="1" applyAlignment="1">
      <alignment horizontal="center" vertical="center" wrapText="1" readingOrder="1"/>
    </xf>
    <xf numFmtId="0" fontId="10" fillId="5" borderId="0" xfId="0" applyNumberFormat="1" applyFont="1" applyFill="1" applyBorder="1" applyAlignment="1">
      <alignment vertical="top" wrapText="1"/>
    </xf>
    <xf numFmtId="0" fontId="11" fillId="5" borderId="0" xfId="0" applyNumberFormat="1" applyFont="1" applyFill="1" applyBorder="1" applyAlignment="1">
      <alignment horizontal="center" vertical="center" wrapText="1" readingOrder="1"/>
    </xf>
    <xf numFmtId="189" fontId="9" fillId="7" borderId="4" xfId="1" applyNumberFormat="1" applyFont="1" applyFill="1" applyBorder="1" applyAlignment="1">
      <alignment horizontal="right" vertical="top" wrapText="1" readingOrder="1"/>
    </xf>
    <xf numFmtId="189" fontId="10" fillId="7" borderId="13" xfId="1" applyNumberFormat="1" applyFont="1" applyFill="1" applyBorder="1" applyAlignment="1">
      <alignment vertical="top" wrapText="1"/>
    </xf>
    <xf numFmtId="189" fontId="11" fillId="0" borderId="4" xfId="1" applyNumberFormat="1" applyFont="1" applyFill="1" applyBorder="1" applyAlignment="1">
      <alignment vertical="top" wrapText="1" readingOrder="1"/>
    </xf>
    <xf numFmtId="189" fontId="10" fillId="0" borderId="13" xfId="1" applyNumberFormat="1" applyFont="1" applyFill="1" applyBorder="1" applyAlignment="1">
      <alignment vertical="top" wrapText="1"/>
    </xf>
    <xf numFmtId="189" fontId="11" fillId="0" borderId="4" xfId="1" applyNumberFormat="1" applyFont="1" applyFill="1" applyBorder="1" applyAlignment="1">
      <alignment horizontal="right" vertical="top" wrapText="1" readingOrder="1"/>
    </xf>
    <xf numFmtId="189" fontId="9" fillId="2" borderId="4" xfId="1" applyNumberFormat="1" applyFont="1" applyFill="1" applyBorder="1" applyAlignment="1">
      <alignment horizontal="center" vertical="top" wrapText="1" readingOrder="1"/>
    </xf>
    <xf numFmtId="189" fontId="11" fillId="0" borderId="14" xfId="1" applyNumberFormat="1" applyFont="1" applyFill="1" applyBorder="1" applyAlignment="1">
      <alignment horizontal="right" vertical="top" wrapText="1" readingOrder="1"/>
    </xf>
    <xf numFmtId="189" fontId="11" fillId="0" borderId="13" xfId="1" applyNumberFormat="1" applyFont="1" applyFill="1" applyBorder="1" applyAlignment="1">
      <alignment horizontal="right" vertical="top" wrapText="1" readingOrder="1"/>
    </xf>
    <xf numFmtId="189" fontId="11" fillId="0" borderId="14" xfId="1" applyNumberFormat="1" applyFont="1" applyFill="1" applyBorder="1" applyAlignment="1">
      <alignment vertical="top" wrapText="1" readingOrder="1"/>
    </xf>
    <xf numFmtId="189" fontId="11" fillId="0" borderId="13" xfId="1" applyNumberFormat="1" applyFont="1" applyFill="1" applyBorder="1" applyAlignment="1">
      <alignment vertical="top" wrapText="1" readingOrder="1"/>
    </xf>
    <xf numFmtId="0" fontId="9" fillId="4" borderId="0" xfId="0" applyNumberFormat="1" applyFont="1" applyFill="1" applyBorder="1" applyAlignment="1">
      <alignment horizontal="center" vertical="center" wrapText="1" readingOrder="1"/>
    </xf>
    <xf numFmtId="189" fontId="9" fillId="4" borderId="0" xfId="1" applyNumberFormat="1" applyFont="1" applyFill="1" applyBorder="1" applyAlignment="1">
      <alignment horizontal="center" vertical="top" wrapText="1" readingOrder="1"/>
    </xf>
    <xf numFmtId="189" fontId="9" fillId="7" borderId="14" xfId="1" applyNumberFormat="1" applyFont="1" applyFill="1" applyBorder="1" applyAlignment="1">
      <alignment horizontal="right" vertical="top" wrapText="1" readingOrder="1"/>
    </xf>
    <xf numFmtId="189" fontId="9" fillId="7" borderId="13" xfId="1" applyNumberFormat="1" applyFont="1" applyFill="1" applyBorder="1" applyAlignment="1">
      <alignment horizontal="right" vertical="top" wrapText="1" readingOrder="1"/>
    </xf>
    <xf numFmtId="189" fontId="9" fillId="2" borderId="14" xfId="1" applyNumberFormat="1" applyFont="1" applyFill="1" applyBorder="1" applyAlignment="1">
      <alignment horizontal="center" vertical="top" wrapText="1" readingOrder="1"/>
    </xf>
    <xf numFmtId="189" fontId="9" fillId="2" borderId="13" xfId="1" applyNumberFormat="1" applyFont="1" applyFill="1" applyBorder="1" applyAlignment="1">
      <alignment horizontal="center" vertical="top" wrapText="1" readingOrder="1"/>
    </xf>
    <xf numFmtId="0" fontId="9" fillId="0" borderId="0" xfId="0" applyNumberFormat="1" applyFont="1" applyFill="1" applyBorder="1" applyAlignment="1">
      <alignment horizontal="center" vertical="center" wrapText="1" readingOrder="1"/>
    </xf>
    <xf numFmtId="0" fontId="41" fillId="3" borderId="0" xfId="0" applyNumberFormat="1" applyFont="1" applyFill="1" applyBorder="1" applyAlignment="1">
      <alignment horizontal="center" vertical="center" wrapText="1" readingOrder="1"/>
    </xf>
    <xf numFmtId="0" fontId="39" fillId="0" borderId="0" xfId="0" applyFont="1" applyFill="1" applyBorder="1"/>
    <xf numFmtId="0" fontId="42" fillId="3" borderId="0" xfId="0" applyNumberFormat="1" applyFont="1" applyFill="1" applyBorder="1" applyAlignment="1">
      <alignment horizontal="center" vertical="center" wrapText="1" readingOrder="1"/>
    </xf>
    <xf numFmtId="0" fontId="38" fillId="3" borderId="0" xfId="0" applyNumberFormat="1" applyFont="1" applyFill="1" applyBorder="1" applyAlignment="1">
      <alignment horizontal="center" vertical="center" wrapText="1" readingOrder="1"/>
    </xf>
    <xf numFmtId="0" fontId="9" fillId="0" borderId="4" xfId="0" applyNumberFormat="1" applyFont="1" applyFill="1" applyBorder="1" applyAlignment="1">
      <alignment vertical="center" wrapText="1" readingOrder="1"/>
    </xf>
    <xf numFmtId="189" fontId="9" fillId="0" borderId="4" xfId="1" applyNumberFormat="1" applyFont="1" applyFill="1" applyBorder="1" applyAlignment="1">
      <alignment vertical="center" wrapText="1" readingOrder="1"/>
    </xf>
    <xf numFmtId="0" fontId="11" fillId="0" borderId="13" xfId="0" applyNumberFormat="1" applyFont="1" applyFill="1" applyBorder="1" applyAlignment="1">
      <alignment vertical="center" wrapText="1" readingOrder="1"/>
    </xf>
    <xf numFmtId="189" fontId="11" fillId="0" borderId="4" xfId="1" applyNumberFormat="1" applyFont="1" applyFill="1" applyBorder="1" applyAlignment="1">
      <alignment horizontal="right" vertical="center" wrapText="1" readingOrder="1"/>
    </xf>
    <xf numFmtId="0" fontId="9" fillId="0" borderId="4" xfId="0" applyNumberFormat="1" applyFont="1" applyFill="1" applyBorder="1" applyAlignment="1">
      <alignment horizontal="right" vertical="center" wrapText="1" readingOrder="1"/>
    </xf>
    <xf numFmtId="189" fontId="9" fillId="0" borderId="4" xfId="1" applyNumberFormat="1" applyFont="1" applyFill="1" applyBorder="1" applyAlignment="1">
      <alignment horizontal="right" vertical="center" wrapText="1" readingOrder="1"/>
    </xf>
    <xf numFmtId="0" fontId="9" fillId="2" borderId="4" xfId="0" applyNumberFormat="1" applyFont="1" applyFill="1" applyBorder="1" applyAlignment="1">
      <alignment horizontal="center" vertical="center" wrapText="1" readingOrder="1"/>
    </xf>
    <xf numFmtId="189" fontId="9" fillId="2" borderId="4" xfId="1" applyNumberFormat="1" applyFont="1" applyFill="1" applyBorder="1" applyAlignment="1">
      <alignment horizontal="center" vertical="center" wrapText="1" readingOrder="1"/>
    </xf>
    <xf numFmtId="0" fontId="9" fillId="3" borderId="0" xfId="0" applyNumberFormat="1" applyFont="1" applyFill="1" applyBorder="1" applyAlignment="1">
      <alignment horizontal="center" vertical="center" wrapText="1" readingOrder="1"/>
    </xf>
    <xf numFmtId="0" fontId="15" fillId="4" borderId="0" xfId="0" applyNumberFormat="1" applyFont="1" applyFill="1" applyBorder="1" applyAlignment="1">
      <alignment horizontal="center" vertical="top" wrapText="1"/>
    </xf>
    <xf numFmtId="0" fontId="11" fillId="3" borderId="0" xfId="0" applyNumberFormat="1" applyFont="1" applyFill="1" applyBorder="1" applyAlignment="1">
      <alignment horizontal="center" vertical="center" wrapText="1" readingOrder="1"/>
    </xf>
    <xf numFmtId="0" fontId="10" fillId="4" borderId="0" xfId="0" applyNumberFormat="1" applyFont="1" applyFill="1" applyBorder="1" applyAlignment="1">
      <alignment horizontal="center" vertical="top" wrapText="1"/>
    </xf>
    <xf numFmtId="0" fontId="11" fillId="0" borderId="4" xfId="0" applyNumberFormat="1" applyFont="1" applyFill="1" applyBorder="1" applyAlignment="1">
      <alignment horizontal="left" vertical="center" wrapText="1" readingOrder="1"/>
    </xf>
    <xf numFmtId="3" fontId="11" fillId="0" borderId="4" xfId="0" applyNumberFormat="1" applyFont="1" applyFill="1" applyBorder="1" applyAlignment="1">
      <alignment horizontal="right" vertical="center" wrapText="1" readingOrder="1"/>
    </xf>
    <xf numFmtId="0" fontId="9" fillId="0" borderId="4" xfId="0" applyNumberFormat="1" applyFont="1" applyFill="1" applyBorder="1" applyAlignment="1">
      <alignment horizontal="left" vertical="center" wrapText="1" readingOrder="1"/>
    </xf>
    <xf numFmtId="3" fontId="9" fillId="0" borderId="4" xfId="0" applyNumberFormat="1" applyFont="1" applyFill="1" applyBorder="1" applyAlignment="1">
      <alignment horizontal="right" vertical="center" wrapText="1" readingOrder="1"/>
    </xf>
    <xf numFmtId="0" fontId="9" fillId="2" borderId="2" xfId="0" applyNumberFormat="1" applyFont="1" applyFill="1" applyBorder="1" applyAlignment="1">
      <alignment horizontal="left" vertical="center" wrapText="1" readingOrder="1"/>
    </xf>
    <xf numFmtId="0" fontId="10" fillId="2" borderId="0" xfId="0" applyNumberFormat="1" applyFont="1" applyFill="1" applyBorder="1" applyAlignment="1">
      <alignment vertical="top" wrapText="1"/>
    </xf>
    <xf numFmtId="0" fontId="10" fillId="2" borderId="7" xfId="0" applyNumberFormat="1" applyFont="1" applyFill="1" applyBorder="1" applyAlignment="1">
      <alignment vertical="top" wrapText="1"/>
    </xf>
    <xf numFmtId="0" fontId="10" fillId="2" borderId="11" xfId="0" applyNumberFormat="1" applyFont="1" applyFill="1" applyBorder="1" applyAlignment="1">
      <alignment vertical="top" wrapText="1"/>
    </xf>
    <xf numFmtId="0" fontId="10" fillId="0" borderId="3" xfId="0" applyNumberFormat="1" applyFont="1" applyFill="1" applyBorder="1" applyAlignment="1">
      <alignment vertical="top" wrapText="1"/>
    </xf>
    <xf numFmtId="0" fontId="10" fillId="2" borderId="5" xfId="0" applyNumberFormat="1" applyFont="1" applyFill="1" applyBorder="1" applyAlignment="1">
      <alignment vertical="top" wrapText="1"/>
    </xf>
    <xf numFmtId="0" fontId="10" fillId="0" borderId="6" xfId="0" applyNumberFormat="1" applyFont="1" applyFill="1" applyBorder="1" applyAlignment="1">
      <alignment vertical="top" wrapText="1"/>
    </xf>
    <xf numFmtId="0" fontId="10" fillId="2" borderId="8" xfId="0" applyNumberFormat="1" applyFont="1" applyFill="1" applyBorder="1" applyAlignment="1">
      <alignment vertical="top" wrapText="1"/>
    </xf>
    <xf numFmtId="0" fontId="10" fillId="0" borderId="10" xfId="0" applyNumberFormat="1" applyFont="1" applyFill="1" applyBorder="1" applyAlignment="1">
      <alignment vertical="top" wrapText="1"/>
    </xf>
    <xf numFmtId="0" fontId="9" fillId="2" borderId="5" xfId="0" applyNumberFormat="1" applyFont="1" applyFill="1" applyBorder="1" applyAlignment="1">
      <alignment vertical="center" wrapText="1" readingOrder="1"/>
    </xf>
    <xf numFmtId="0" fontId="11" fillId="0" borderId="4" xfId="0" applyNumberFormat="1" applyFont="1" applyFill="1" applyBorder="1" applyAlignment="1">
      <alignment horizontal="right" vertical="center" wrapText="1" readingOrder="1"/>
    </xf>
    <xf numFmtId="0" fontId="9" fillId="0" borderId="0" xfId="0" applyNumberFormat="1" applyFont="1" applyFill="1" applyBorder="1" applyAlignment="1">
      <alignment wrapText="1" readingOrder="1"/>
    </xf>
    <xf numFmtId="0" fontId="11" fillId="0" borderId="0" xfId="0" applyNumberFormat="1" applyFont="1" applyFill="1" applyBorder="1" applyAlignment="1">
      <alignment horizontal="center" vertical="center" wrapText="1" readingOrder="1"/>
    </xf>
    <xf numFmtId="0" fontId="11" fillId="0" borderId="0" xfId="0" applyNumberFormat="1" applyFont="1" applyFill="1" applyBorder="1" applyAlignment="1">
      <alignment horizontal="left" vertical="center" wrapText="1" readingOrder="1"/>
    </xf>
    <xf numFmtId="0" fontId="9" fillId="0" borderId="14" xfId="0" applyNumberFormat="1" applyFont="1" applyFill="1" applyBorder="1" applyAlignment="1">
      <alignment vertical="center" wrapText="1" readingOrder="1"/>
    </xf>
    <xf numFmtId="0" fontId="2" fillId="0" borderId="12" xfId="0" applyFont="1" applyFill="1" applyBorder="1"/>
    <xf numFmtId="0" fontId="2" fillId="0" borderId="13" xfId="0" applyFont="1" applyFill="1" applyBorder="1"/>
    <xf numFmtId="0" fontId="11" fillId="0" borderId="12" xfId="0" applyNumberFormat="1" applyFont="1" applyFill="1" applyBorder="1" applyAlignment="1">
      <alignment vertical="center" wrapText="1" readingOrder="1"/>
    </xf>
    <xf numFmtId="0" fontId="9" fillId="0" borderId="14" xfId="0" applyNumberFormat="1" applyFont="1" applyFill="1" applyBorder="1" applyAlignment="1">
      <alignment horizontal="right" vertical="center" wrapText="1" readingOrder="1"/>
    </xf>
    <xf numFmtId="0" fontId="11" fillId="0" borderId="0" xfId="0" applyNumberFormat="1" applyFont="1" applyFill="1" applyBorder="1" applyAlignment="1">
      <alignment vertical="center" wrapText="1" readingOrder="1"/>
    </xf>
    <xf numFmtId="0" fontId="9" fillId="3" borderId="14" xfId="0" applyNumberFormat="1" applyFont="1" applyFill="1" applyBorder="1" applyAlignment="1">
      <alignment horizontal="right" vertical="center" wrapText="1" readingOrder="1"/>
    </xf>
    <xf numFmtId="0" fontId="9" fillId="0" borderId="13" xfId="0" applyNumberFormat="1" applyFont="1" applyFill="1" applyBorder="1" applyAlignment="1">
      <alignment vertical="center" wrapText="1" readingOrder="1"/>
    </xf>
    <xf numFmtId="0" fontId="9" fillId="3" borderId="4" xfId="0" applyNumberFormat="1" applyFont="1" applyFill="1" applyBorder="1" applyAlignment="1">
      <alignment horizontal="right" vertical="center" wrapText="1" readingOrder="1"/>
    </xf>
    <xf numFmtId="0" fontId="9" fillId="3" borderId="13" xfId="0" applyNumberFormat="1" applyFont="1" applyFill="1" applyBorder="1" applyAlignment="1">
      <alignment vertical="center" wrapText="1" readingOrder="1"/>
    </xf>
    <xf numFmtId="0" fontId="11" fillId="0" borderId="4" xfId="0" applyNumberFormat="1" applyFont="1" applyFill="1" applyBorder="1" applyAlignment="1">
      <alignment vertical="center" wrapText="1" readingOrder="1"/>
    </xf>
    <xf numFmtId="0" fontId="11" fillId="0" borderId="14" xfId="0" applyNumberFormat="1" applyFont="1" applyFill="1" applyBorder="1" applyAlignment="1">
      <alignment horizontal="right" vertical="center" wrapText="1" readingOrder="1"/>
    </xf>
    <xf numFmtId="0" fontId="11" fillId="0" borderId="13" xfId="0" applyNumberFormat="1" applyFont="1" applyFill="1" applyBorder="1" applyAlignment="1">
      <alignment horizontal="left" vertical="center" wrapText="1" readingOrder="1"/>
    </xf>
    <xf numFmtId="0" fontId="9" fillId="3" borderId="4" xfId="0" applyNumberFormat="1" applyFont="1" applyFill="1" applyBorder="1" applyAlignment="1">
      <alignment vertical="center" wrapText="1" readingOrder="1"/>
    </xf>
    <xf numFmtId="0" fontId="11" fillId="3" borderId="14" xfId="0" applyNumberFormat="1" applyFont="1" applyFill="1" applyBorder="1" applyAlignment="1">
      <alignment vertical="center" wrapText="1" readingOrder="1"/>
    </xf>
    <xf numFmtId="0" fontId="11" fillId="3" borderId="13" xfId="0" applyNumberFormat="1" applyFont="1" applyFill="1" applyBorder="1" applyAlignment="1">
      <alignment vertical="center" wrapText="1" readingOrder="1"/>
    </xf>
    <xf numFmtId="0" fontId="11" fillId="3" borderId="4" xfId="0" applyNumberFormat="1" applyFont="1" applyFill="1" applyBorder="1" applyAlignment="1">
      <alignment vertical="center" wrapText="1" readingOrder="1"/>
    </xf>
    <xf numFmtId="0" fontId="9" fillId="3" borderId="11" xfId="0" applyNumberFormat="1" applyFont="1" applyFill="1" applyBorder="1" applyAlignment="1">
      <alignment vertical="center" wrapText="1" readingOrder="1"/>
    </xf>
    <xf numFmtId="0" fontId="10" fillId="0" borderId="9" xfId="0" applyNumberFormat="1" applyFont="1" applyFill="1" applyBorder="1" applyAlignment="1">
      <alignment vertical="top" wrapText="1"/>
    </xf>
    <xf numFmtId="0" fontId="11" fillId="3" borderId="8" xfId="0" applyNumberFormat="1" applyFont="1" applyFill="1" applyBorder="1" applyAlignment="1">
      <alignment vertical="center" wrapText="1" readingOrder="1"/>
    </xf>
    <xf numFmtId="0" fontId="11" fillId="3" borderId="10" xfId="0" applyNumberFormat="1" applyFont="1" applyFill="1" applyBorder="1" applyAlignment="1">
      <alignment vertical="center" wrapText="1" readingOrder="1"/>
    </xf>
    <xf numFmtId="0" fontId="11" fillId="3" borderId="11" xfId="0" applyNumberFormat="1" applyFont="1" applyFill="1" applyBorder="1" applyAlignment="1">
      <alignment vertical="center" wrapText="1" readingOrder="1"/>
    </xf>
    <xf numFmtId="0" fontId="9" fillId="3" borderId="26" xfId="0" applyNumberFormat="1" applyFont="1" applyFill="1" applyBorder="1" applyAlignment="1">
      <alignment horizontal="right" vertical="center" wrapText="1" readingOrder="1"/>
    </xf>
    <xf numFmtId="0" fontId="10" fillId="0" borderId="26" xfId="0" applyNumberFormat="1" applyFont="1" applyFill="1" applyBorder="1" applyAlignment="1">
      <alignment vertical="top" wrapText="1"/>
    </xf>
    <xf numFmtId="0" fontId="10" fillId="0" borderId="24" xfId="0" applyNumberFormat="1" applyFont="1" applyFill="1" applyBorder="1" applyAlignment="1">
      <alignment vertical="top" wrapText="1"/>
    </xf>
    <xf numFmtId="0" fontId="9" fillId="3" borderId="20" xfId="0" applyNumberFormat="1" applyFont="1" applyFill="1" applyBorder="1" applyAlignment="1">
      <alignment vertical="center" wrapText="1" readingOrder="1"/>
    </xf>
    <xf numFmtId="0" fontId="10" fillId="0" borderId="17" xfId="0" applyNumberFormat="1" applyFont="1" applyFill="1" applyBorder="1" applyAlignment="1">
      <alignment vertical="top" wrapText="1"/>
    </xf>
    <xf numFmtId="0" fontId="9" fillId="3" borderId="17" xfId="0" applyNumberFormat="1" applyFont="1" applyFill="1" applyBorder="1" applyAlignment="1">
      <alignment horizontal="right" vertical="center" wrapText="1" readingOrder="1"/>
    </xf>
    <xf numFmtId="0" fontId="11" fillId="0" borderId="15" xfId="0" applyNumberFormat="1" applyFont="1" applyFill="1" applyBorder="1" applyAlignment="1">
      <alignment vertical="center" wrapText="1" readingOrder="1"/>
    </xf>
    <xf numFmtId="0" fontId="10" fillId="0" borderId="2" xfId="0" applyNumberFormat="1" applyFont="1" applyFill="1" applyBorder="1" applyAlignment="1">
      <alignment vertical="top" wrapText="1"/>
    </xf>
    <xf numFmtId="0" fontId="11" fillId="0" borderId="15" xfId="0" applyNumberFormat="1" applyFont="1" applyFill="1" applyBorder="1" applyAlignment="1">
      <alignment horizontal="right" vertical="center" wrapText="1" readingOrder="1"/>
    </xf>
    <xf numFmtId="0" fontId="11" fillId="0" borderId="1" xfId="0" applyNumberFormat="1" applyFont="1" applyFill="1" applyBorder="1" applyAlignment="1">
      <alignment horizontal="right" vertical="center" wrapText="1" readingOrder="1"/>
    </xf>
    <xf numFmtId="0" fontId="11" fillId="0" borderId="3" xfId="0" applyNumberFormat="1" applyFont="1" applyFill="1" applyBorder="1" applyAlignment="1">
      <alignment horizontal="left" vertical="center" wrapText="1" readingOrder="1"/>
    </xf>
    <xf numFmtId="0" fontId="11" fillId="0" borderId="26" xfId="0" applyNumberFormat="1" applyFont="1" applyFill="1" applyBorder="1" applyAlignment="1">
      <alignment vertical="center" wrapText="1" readingOrder="1"/>
    </xf>
    <xf numFmtId="0" fontId="11" fillId="0" borderId="26" xfId="0" applyNumberFormat="1" applyFont="1" applyFill="1" applyBorder="1" applyAlignment="1">
      <alignment horizontal="right" vertical="center" wrapText="1" readingOrder="1"/>
    </xf>
    <xf numFmtId="0" fontId="11" fillId="0" borderId="26" xfId="0" applyNumberFormat="1" applyFont="1" applyFill="1" applyBorder="1" applyAlignment="1">
      <alignment horizontal="left" vertical="center" wrapText="1" readingOrder="1"/>
    </xf>
    <xf numFmtId="0" fontId="15" fillId="4" borderId="0" xfId="0" applyNumberFormat="1" applyFont="1" applyFill="1" applyBorder="1" applyAlignment="1">
      <alignment vertical="top" wrapText="1"/>
    </xf>
    <xf numFmtId="0" fontId="9" fillId="2" borderId="26" xfId="0" applyNumberFormat="1" applyFont="1" applyFill="1" applyBorder="1" applyAlignment="1">
      <alignment horizontal="center" vertical="center" wrapText="1" readingOrder="1"/>
    </xf>
    <xf numFmtId="0" fontId="9" fillId="2" borderId="15" xfId="0" applyNumberFormat="1" applyFont="1" applyFill="1" applyBorder="1" applyAlignment="1">
      <alignment horizontal="center" vertical="center" wrapText="1" readingOrder="1"/>
    </xf>
    <xf numFmtId="0" fontId="9" fillId="2" borderId="11" xfId="0" applyNumberFormat="1" applyFont="1" applyFill="1" applyBorder="1" applyAlignment="1">
      <alignment horizontal="left" vertical="center" wrapText="1" readingOrder="1"/>
    </xf>
    <xf numFmtId="0" fontId="9" fillId="2" borderId="26" xfId="0" applyNumberFormat="1" applyFont="1" applyFill="1" applyBorder="1" applyAlignment="1">
      <alignment horizontal="left" vertical="center" wrapText="1" readingOrder="1"/>
    </xf>
    <xf numFmtId="0" fontId="9" fillId="2" borderId="7" xfId="0" applyNumberFormat="1" applyFont="1" applyFill="1" applyBorder="1" applyAlignment="1">
      <alignment horizontal="center" vertical="center" wrapText="1" readingOrder="1"/>
    </xf>
    <xf numFmtId="0" fontId="10" fillId="0" borderId="0" xfId="0" applyNumberFormat="1" applyFont="1" applyFill="1" applyBorder="1" applyAlignment="1">
      <alignment vertical="top" wrapText="1"/>
    </xf>
    <xf numFmtId="0" fontId="9" fillId="2" borderId="11" xfId="0" applyNumberFormat="1" applyFont="1" applyFill="1" applyBorder="1" applyAlignment="1">
      <alignment horizontal="center" vertical="center" wrapText="1" readingOrder="1"/>
    </xf>
    <xf numFmtId="187" fontId="9" fillId="0" borderId="0" xfId="0" applyNumberFormat="1" applyFont="1" applyFill="1" applyBorder="1" applyAlignment="1">
      <alignment horizontal="right" vertical="top" wrapText="1" readingOrder="1"/>
    </xf>
    <xf numFmtId="187" fontId="11" fillId="0" borderId="0" xfId="0" applyNumberFormat="1" applyFont="1" applyFill="1" applyBorder="1" applyAlignment="1">
      <alignment horizontal="right" vertical="top" wrapText="1" readingOrder="1"/>
    </xf>
    <xf numFmtId="0" fontId="11" fillId="3" borderId="0" xfId="0" applyNumberFormat="1" applyFont="1" applyFill="1" applyBorder="1" applyAlignment="1">
      <alignment vertical="top" wrapText="1" readingOrder="1"/>
    </xf>
    <xf numFmtId="0" fontId="12" fillId="0" borderId="0" xfId="0" applyNumberFormat="1" applyFont="1" applyFill="1" applyBorder="1" applyAlignment="1">
      <alignment horizontal="center" vertical="top" wrapText="1" readingOrder="1"/>
    </xf>
    <xf numFmtId="187" fontId="9" fillId="0" borderId="0" xfId="0" applyNumberFormat="1" applyFont="1" applyFill="1" applyBorder="1" applyAlignment="1">
      <alignment vertical="top" wrapText="1" readingOrder="1"/>
    </xf>
    <xf numFmtId="0" fontId="9" fillId="0" borderId="0" xfId="0" applyNumberFormat="1" applyFont="1" applyFill="1" applyBorder="1" applyAlignment="1">
      <alignment vertical="center" wrapText="1" readingOrder="1"/>
    </xf>
    <xf numFmtId="0" fontId="9" fillId="3" borderId="0" xfId="0" applyNumberFormat="1" applyFont="1" applyFill="1" applyBorder="1" applyAlignment="1">
      <alignment horizontal="right" vertical="center" wrapText="1" readingOrder="1"/>
    </xf>
    <xf numFmtId="0" fontId="9" fillId="3" borderId="0" xfId="0" applyNumberFormat="1" applyFont="1" applyFill="1" applyBorder="1" applyAlignment="1">
      <alignment vertical="center" wrapText="1" readingOrder="1"/>
    </xf>
    <xf numFmtId="0" fontId="9" fillId="0" borderId="0" xfId="0" applyNumberFormat="1" applyFont="1" applyFill="1" applyBorder="1" applyAlignment="1">
      <alignment horizontal="left" vertical="top" wrapText="1" readingOrder="1"/>
    </xf>
    <xf numFmtId="0" fontId="9" fillId="2" borderId="14" xfId="0" applyNumberFormat="1" applyFont="1" applyFill="1" applyBorder="1" applyAlignment="1">
      <alignment horizontal="center" vertical="center" wrapText="1" readingOrder="1"/>
    </xf>
    <xf numFmtId="0" fontId="9" fillId="2" borderId="12" xfId="0" applyNumberFormat="1" applyFont="1" applyFill="1" applyBorder="1" applyAlignment="1">
      <alignment horizontal="center" vertical="center" wrapText="1" readingOrder="1"/>
    </xf>
    <xf numFmtId="0" fontId="9" fillId="2" borderId="13" xfId="0" applyNumberFormat="1" applyFont="1" applyFill="1" applyBorder="1" applyAlignment="1">
      <alignment horizontal="center" vertical="center" wrapText="1" readingOrder="1"/>
    </xf>
    <xf numFmtId="0" fontId="9" fillId="0" borderId="15" xfId="0" applyNumberFormat="1" applyFont="1" applyFill="1" applyBorder="1" applyAlignment="1">
      <alignment horizontal="right" vertical="center" wrapText="1" readingOrder="1"/>
    </xf>
    <xf numFmtId="0" fontId="9" fillId="3" borderId="15" xfId="0" applyNumberFormat="1" applyFont="1" applyFill="1" applyBorder="1" applyAlignment="1">
      <alignment horizontal="right" vertical="center" wrapText="1" readingOrder="1"/>
    </xf>
    <xf numFmtId="0" fontId="9" fillId="0" borderId="16" xfId="0" applyNumberFormat="1" applyFont="1" applyFill="1" applyBorder="1" applyAlignment="1">
      <alignment horizontal="right" vertical="center" wrapText="1" readingOrder="1"/>
    </xf>
    <xf numFmtId="0" fontId="10" fillId="0" borderId="20" xfId="0" applyNumberFormat="1" applyFont="1" applyFill="1" applyBorder="1" applyAlignment="1">
      <alignment vertical="top" wrapText="1"/>
    </xf>
    <xf numFmtId="0" fontId="10" fillId="0" borderId="21" xfId="0" applyNumberFormat="1" applyFont="1" applyFill="1" applyBorder="1" applyAlignment="1">
      <alignment vertical="top" wrapText="1"/>
    </xf>
    <xf numFmtId="0" fontId="9" fillId="3" borderId="22" xfId="0" applyNumberFormat="1" applyFont="1" applyFill="1" applyBorder="1" applyAlignment="1">
      <alignment horizontal="right" vertical="center" wrapText="1" readingOrder="1"/>
    </xf>
    <xf numFmtId="0" fontId="9" fillId="0" borderId="22" xfId="0" applyNumberFormat="1" applyFont="1" applyFill="1" applyBorder="1" applyAlignment="1">
      <alignment horizontal="right" vertical="center" wrapText="1" readingOrder="1"/>
    </xf>
    <xf numFmtId="0" fontId="9" fillId="0" borderId="11" xfId="0" applyNumberFormat="1" applyFont="1" applyFill="1" applyBorder="1" applyAlignment="1">
      <alignment vertical="center" wrapText="1" readingOrder="1"/>
    </xf>
    <xf numFmtId="0" fontId="9" fillId="2" borderId="15" xfId="0" applyNumberFormat="1" applyFont="1" applyFill="1" applyBorder="1" applyAlignment="1">
      <alignment vertical="center" wrapText="1" readingOrder="1"/>
    </xf>
    <xf numFmtId="0" fontId="11" fillId="0" borderId="10" xfId="0" applyNumberFormat="1" applyFont="1" applyFill="1" applyBorder="1" applyAlignment="1">
      <alignment vertical="center" wrapText="1" readingOrder="1"/>
    </xf>
    <xf numFmtId="0" fontId="11" fillId="0" borderId="11" xfId="0" applyNumberFormat="1" applyFont="1" applyFill="1" applyBorder="1" applyAlignment="1">
      <alignment horizontal="right" vertical="center" wrapText="1" readingOrder="1"/>
    </xf>
    <xf numFmtId="0" fontId="11" fillId="0" borderId="21" xfId="0" applyNumberFormat="1" applyFont="1" applyFill="1" applyBorder="1" applyAlignment="1">
      <alignment vertical="center" wrapText="1" readingOrder="1"/>
    </xf>
    <xf numFmtId="0" fontId="11" fillId="0" borderId="22" xfId="0" applyNumberFormat="1" applyFont="1" applyFill="1" applyBorder="1" applyAlignment="1">
      <alignment horizontal="right" vertical="center" wrapText="1" readingOrder="1"/>
    </xf>
    <xf numFmtId="0" fontId="11" fillId="0" borderId="23" xfId="0" applyNumberFormat="1" applyFont="1" applyFill="1" applyBorder="1" applyAlignment="1">
      <alignment horizontal="right" vertical="center" wrapText="1" readingOrder="1"/>
    </xf>
    <xf numFmtId="0" fontId="11" fillId="0" borderId="20" xfId="0" applyNumberFormat="1" applyFont="1" applyFill="1" applyBorder="1" applyAlignment="1">
      <alignment horizontal="right" vertical="center" wrapText="1" readingOrder="1"/>
    </xf>
    <xf numFmtId="0" fontId="11" fillId="0" borderId="17" xfId="0" applyNumberFormat="1" applyFont="1" applyFill="1" applyBorder="1" applyAlignment="1">
      <alignment horizontal="right" vertical="center" wrapText="1" readingOrder="1"/>
    </xf>
    <xf numFmtId="0" fontId="9" fillId="0" borderId="1" xfId="0" applyNumberFormat="1" applyFont="1" applyFill="1" applyBorder="1" applyAlignment="1">
      <alignment vertical="center" wrapText="1" readingOrder="1"/>
    </xf>
    <xf numFmtId="0" fontId="9" fillId="0" borderId="2" xfId="0" applyNumberFormat="1" applyFont="1" applyFill="1" applyBorder="1" applyAlignment="1">
      <alignment vertical="center" wrapText="1" readingOrder="1"/>
    </xf>
    <xf numFmtId="0" fontId="9" fillId="0" borderId="3" xfId="0" applyNumberFormat="1" applyFont="1" applyFill="1" applyBorder="1" applyAlignment="1">
      <alignment vertical="center" wrapText="1" readingOrder="1"/>
    </xf>
    <xf numFmtId="0" fontId="9" fillId="0" borderId="12" xfId="0" applyNumberFormat="1" applyFont="1" applyFill="1" applyBorder="1" applyAlignment="1">
      <alignment vertical="center" wrapText="1" readingOrder="1"/>
    </xf>
    <xf numFmtId="0" fontId="11" fillId="0" borderId="12" xfId="0" applyNumberFormat="1" applyFont="1" applyFill="1" applyBorder="1" applyAlignment="1">
      <alignment horizontal="right" vertical="center" wrapText="1" readingOrder="1"/>
    </xf>
    <xf numFmtId="0" fontId="11" fillId="0" borderId="13" xfId="0" applyNumberFormat="1" applyFont="1" applyFill="1" applyBorder="1" applyAlignment="1">
      <alignment horizontal="right" vertical="center" wrapText="1" readingOrder="1"/>
    </xf>
    <xf numFmtId="0" fontId="11" fillId="0" borderId="8" xfId="0" applyNumberFormat="1" applyFont="1" applyFill="1" applyBorder="1" applyAlignment="1">
      <alignment horizontal="right" vertical="center" wrapText="1" readingOrder="1"/>
    </xf>
    <xf numFmtId="0" fontId="11" fillId="0" borderId="9" xfId="0" applyNumberFormat="1" applyFont="1" applyFill="1" applyBorder="1" applyAlignment="1">
      <alignment horizontal="right" vertical="center" wrapText="1" readingOrder="1"/>
    </xf>
    <xf numFmtId="0" fontId="11" fillId="0" borderId="10" xfId="0" applyNumberFormat="1" applyFont="1" applyFill="1" applyBorder="1" applyAlignment="1">
      <alignment horizontal="right" vertical="center" wrapText="1" readingOrder="1"/>
    </xf>
    <xf numFmtId="0" fontId="11" fillId="0" borderId="3" xfId="0" applyNumberFormat="1" applyFont="1" applyFill="1" applyBorder="1" applyAlignment="1">
      <alignment vertical="center" wrapText="1" readingOrder="1"/>
    </xf>
    <xf numFmtId="0" fontId="9" fillId="0" borderId="15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center" wrapText="1" readingOrder="1"/>
    </xf>
    <xf numFmtId="0" fontId="9" fillId="3" borderId="12" xfId="0" applyNumberFormat="1" applyFont="1" applyFill="1" applyBorder="1" applyAlignment="1">
      <alignment horizontal="right" vertical="center" wrapText="1" readingOrder="1"/>
    </xf>
    <xf numFmtId="0" fontId="9" fillId="3" borderId="13" xfId="0" applyNumberFormat="1" applyFont="1" applyFill="1" applyBorder="1" applyAlignment="1">
      <alignment horizontal="right" vertical="center" wrapText="1" readingOrder="1"/>
    </xf>
    <xf numFmtId="0" fontId="9" fillId="3" borderId="23" xfId="0" applyNumberFormat="1" applyFont="1" applyFill="1" applyBorder="1" applyAlignment="1">
      <alignment horizontal="right" vertical="center" wrapText="1" readingOrder="1"/>
    </xf>
    <xf numFmtId="0" fontId="9" fillId="3" borderId="20" xfId="0" applyNumberFormat="1" applyFont="1" applyFill="1" applyBorder="1" applyAlignment="1">
      <alignment horizontal="right" vertical="center" wrapText="1" readingOrder="1"/>
    </xf>
    <xf numFmtId="0" fontId="9" fillId="3" borderId="1" xfId="0" applyNumberFormat="1" applyFont="1" applyFill="1" applyBorder="1" applyAlignment="1">
      <alignment horizontal="right" vertical="center" wrapText="1" readingOrder="1"/>
    </xf>
    <xf numFmtId="0" fontId="9" fillId="3" borderId="2" xfId="0" applyNumberFormat="1" applyFont="1" applyFill="1" applyBorder="1" applyAlignment="1">
      <alignment horizontal="right" vertical="center" wrapText="1" readingOrder="1"/>
    </xf>
    <xf numFmtId="0" fontId="9" fillId="3" borderId="3" xfId="0" applyNumberFormat="1" applyFont="1" applyFill="1" applyBorder="1" applyAlignment="1">
      <alignment horizontal="right" vertical="center" wrapText="1" readingOrder="1"/>
    </xf>
    <xf numFmtId="0" fontId="9" fillId="0" borderId="12" xfId="0" applyNumberFormat="1" applyFont="1" applyFill="1" applyBorder="1" applyAlignment="1">
      <alignment horizontal="right" vertical="center" wrapText="1" readingOrder="1"/>
    </xf>
    <xf numFmtId="0" fontId="9" fillId="0" borderId="13" xfId="0" applyNumberFormat="1" applyFont="1" applyFill="1" applyBorder="1" applyAlignment="1">
      <alignment horizontal="right" vertical="center" wrapText="1" readingOrder="1"/>
    </xf>
    <xf numFmtId="0" fontId="9" fillId="3" borderId="39" xfId="0" applyNumberFormat="1" applyFont="1" applyFill="1" applyBorder="1" applyAlignment="1">
      <alignment horizontal="right" vertical="center" wrapText="1" readingOrder="1"/>
    </xf>
    <xf numFmtId="0" fontId="9" fillId="3" borderId="40" xfId="0" applyNumberFormat="1" applyFont="1" applyFill="1" applyBorder="1" applyAlignment="1">
      <alignment horizontal="right" vertical="center" wrapText="1" readingOrder="1"/>
    </xf>
    <xf numFmtId="0" fontId="9" fillId="3" borderId="41" xfId="0" applyNumberFormat="1" applyFont="1" applyFill="1" applyBorder="1" applyAlignment="1">
      <alignment horizontal="right" vertical="center" wrapText="1" readingOrder="1"/>
    </xf>
    <xf numFmtId="0" fontId="11" fillId="0" borderId="2" xfId="0" applyNumberFormat="1" applyFont="1" applyFill="1" applyBorder="1" applyAlignment="1">
      <alignment horizontal="right" vertical="center" wrapText="1" readingOrder="1"/>
    </xf>
    <xf numFmtId="0" fontId="11" fillId="0" borderId="3" xfId="0" applyNumberFormat="1" applyFont="1" applyFill="1" applyBorder="1" applyAlignment="1">
      <alignment horizontal="right" vertical="center" wrapText="1" readingOrder="1"/>
    </xf>
    <xf numFmtId="0" fontId="11" fillId="0" borderId="17" xfId="0" applyNumberFormat="1" applyFont="1" applyFill="1" applyBorder="1" applyAlignment="1">
      <alignment vertical="center" wrapText="1" readingOrder="1"/>
    </xf>
    <xf numFmtId="0" fontId="11" fillId="0" borderId="20" xfId="0" applyNumberFormat="1" applyFont="1" applyFill="1" applyBorder="1" applyAlignment="1">
      <alignment vertical="center" wrapText="1" readingOrder="1"/>
    </xf>
    <xf numFmtId="0" fontId="10" fillId="0" borderId="4" xfId="0" applyNumberFormat="1" applyFont="1" applyFill="1" applyBorder="1" applyAlignment="1">
      <alignment vertical="top" wrapText="1"/>
    </xf>
    <xf numFmtId="3" fontId="9" fillId="0" borderId="14" xfId="0" applyNumberFormat="1" applyFont="1" applyFill="1" applyBorder="1" applyAlignment="1">
      <alignment horizontal="right" vertical="center" wrapText="1" readingOrder="1"/>
    </xf>
    <xf numFmtId="3" fontId="9" fillId="3" borderId="14" xfId="0" applyNumberFormat="1" applyFont="1" applyFill="1" applyBorder="1" applyAlignment="1">
      <alignment horizontal="right" vertical="center" wrapText="1" readingOrder="1"/>
    </xf>
    <xf numFmtId="0" fontId="9" fillId="0" borderId="23" xfId="0" applyNumberFormat="1" applyFont="1" applyFill="1" applyBorder="1" applyAlignment="1">
      <alignment horizontal="right" vertical="center" wrapText="1" readingOrder="1"/>
    </xf>
    <xf numFmtId="0" fontId="9" fillId="0" borderId="20" xfId="0" applyNumberFormat="1" applyFont="1" applyFill="1" applyBorder="1" applyAlignment="1">
      <alignment horizontal="right" vertical="center" wrapText="1" readingOrder="1"/>
    </xf>
    <xf numFmtId="0" fontId="9" fillId="0" borderId="17" xfId="0" applyNumberFormat="1" applyFont="1" applyFill="1" applyBorder="1" applyAlignment="1">
      <alignment horizontal="right" vertical="center" wrapText="1" readingOrder="1"/>
    </xf>
    <xf numFmtId="0" fontId="9" fillId="0" borderId="8" xfId="0" applyNumberFormat="1" applyFont="1" applyFill="1" applyBorder="1" applyAlignment="1">
      <alignment vertical="center" wrapText="1" readingOrder="1"/>
    </xf>
    <xf numFmtId="0" fontId="9" fillId="0" borderId="9" xfId="0" applyNumberFormat="1" applyFont="1" applyFill="1" applyBorder="1" applyAlignment="1">
      <alignment vertical="center" wrapText="1" readingOrder="1"/>
    </xf>
    <xf numFmtId="3" fontId="11" fillId="0" borderId="14" xfId="0" applyNumberFormat="1" applyFont="1" applyFill="1" applyBorder="1" applyAlignment="1">
      <alignment horizontal="right" vertical="center" wrapText="1" readingOrder="1"/>
    </xf>
    <xf numFmtId="3" fontId="11" fillId="0" borderId="1" xfId="0" applyNumberFormat="1" applyFont="1" applyFill="1" applyBorder="1" applyAlignment="1">
      <alignment horizontal="right" vertical="center" wrapText="1" readingOrder="1"/>
    </xf>
    <xf numFmtId="3" fontId="9" fillId="3" borderId="23" xfId="0" applyNumberFormat="1" applyFont="1" applyFill="1" applyBorder="1" applyAlignment="1">
      <alignment horizontal="right" vertical="center" wrapText="1" readingOrder="1"/>
    </xf>
    <xf numFmtId="3" fontId="11" fillId="0" borderId="8" xfId="0" applyNumberFormat="1" applyFont="1" applyFill="1" applyBorder="1" applyAlignment="1">
      <alignment horizontal="right" vertical="center" wrapText="1" readingOrder="1"/>
    </xf>
    <xf numFmtId="0" fontId="10" fillId="0" borderId="0" xfId="0" applyNumberFormat="1" applyFont="1" applyFill="1" applyBorder="1" applyAlignment="1">
      <alignment vertical="center" wrapText="1" readingOrder="1"/>
    </xf>
    <xf numFmtId="187" fontId="10" fillId="3" borderId="0" xfId="0" applyNumberFormat="1" applyFont="1" applyFill="1" applyBorder="1" applyAlignment="1">
      <alignment horizontal="right" vertical="center" wrapText="1" readingOrder="1"/>
    </xf>
    <xf numFmtId="0" fontId="10" fillId="0" borderId="0" xfId="0" applyNumberFormat="1" applyFont="1" applyFill="1" applyBorder="1" applyAlignment="1">
      <alignment horizontal="left" vertical="center" wrapText="1" readingOrder="1"/>
    </xf>
    <xf numFmtId="0" fontId="10" fillId="3" borderId="0" xfId="0" applyNumberFormat="1" applyFont="1" applyFill="1" applyBorder="1" applyAlignment="1">
      <alignment vertical="center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187" fontId="10" fillId="0" borderId="0" xfId="0" applyNumberFormat="1" applyFont="1" applyFill="1" applyBorder="1" applyAlignment="1">
      <alignment horizontal="right" vertical="top" wrapText="1" readingOrder="1"/>
    </xf>
    <xf numFmtId="0" fontId="11" fillId="0" borderId="0" xfId="0" applyNumberFormat="1" applyFont="1" applyFill="1" applyBorder="1" applyAlignment="1">
      <alignment horizontal="right" vertical="center" wrapText="1" readingOrder="1"/>
    </xf>
    <xf numFmtId="0" fontId="12" fillId="0" borderId="0" xfId="0" applyNumberFormat="1" applyFont="1" applyFill="1" applyBorder="1" applyAlignment="1">
      <alignment horizontal="center" vertical="center" wrapText="1" readingOrder="1"/>
    </xf>
    <xf numFmtId="187" fontId="9" fillId="0" borderId="0" xfId="0" applyNumberFormat="1" applyFont="1" applyFill="1" applyBorder="1" applyAlignment="1">
      <alignment horizontal="right" vertical="center" wrapText="1" readingOrder="1"/>
    </xf>
    <xf numFmtId="0" fontId="37" fillId="0" borderId="0" xfId="0" applyFont="1" applyFill="1" applyBorder="1"/>
    <xf numFmtId="187" fontId="11" fillId="3" borderId="0" xfId="0" applyNumberFormat="1" applyFont="1" applyFill="1" applyBorder="1" applyAlignment="1">
      <alignment horizontal="right" vertical="top" wrapText="1" readingOrder="1"/>
    </xf>
    <xf numFmtId="187" fontId="11" fillId="0" borderId="0" xfId="0" applyNumberFormat="1" applyFont="1" applyFill="1" applyBorder="1" applyAlignment="1">
      <alignment horizontal="right" vertical="center" wrapText="1" readingOrder="1"/>
    </xf>
    <xf numFmtId="187" fontId="11" fillId="3" borderId="0" xfId="0" applyNumberFormat="1" applyFont="1" applyFill="1" applyBorder="1" applyAlignment="1">
      <alignment horizontal="right" vertical="center" wrapText="1" readingOrder="1"/>
    </xf>
    <xf numFmtId="0" fontId="11" fillId="3" borderId="0" xfId="0" applyNumberFormat="1" applyFont="1" applyFill="1" applyBorder="1" applyAlignment="1">
      <alignment vertical="center" wrapText="1" readingOrder="1"/>
    </xf>
    <xf numFmtId="0" fontId="15" fillId="0" borderId="0" xfId="0" applyFont="1" applyFill="1" applyBorder="1" applyAlignment="1">
      <alignment horizontal="left"/>
    </xf>
    <xf numFmtId="0" fontId="9" fillId="0" borderId="0" xfId="0" applyNumberFormat="1" applyFont="1" applyFill="1" applyBorder="1" applyAlignment="1">
      <alignment horizontal="left" vertical="center" wrapText="1" readingOrder="1"/>
    </xf>
    <xf numFmtId="0" fontId="11" fillId="3" borderId="0" xfId="0" applyNumberFormat="1" applyFont="1" applyFill="1" applyBorder="1" applyAlignment="1">
      <alignment horizontal="right" vertical="center" wrapText="1" readingOrder="1"/>
    </xf>
    <xf numFmtId="187" fontId="10" fillId="0" borderId="0" xfId="0" applyNumberFormat="1" applyFont="1" applyFill="1" applyBorder="1" applyAlignment="1">
      <alignment horizontal="right" vertical="center" wrapText="1" readingOrder="1"/>
    </xf>
    <xf numFmtId="187" fontId="11" fillId="0" borderId="0" xfId="0" applyNumberFormat="1" applyFont="1" applyFill="1" applyBorder="1" applyAlignment="1">
      <alignment vertical="center" wrapText="1" readingOrder="1"/>
    </xf>
    <xf numFmtId="189" fontId="10" fillId="0" borderId="0" xfId="3" applyNumberFormat="1" applyFont="1" applyFill="1" applyBorder="1" applyAlignment="1">
      <alignment horizontal="center"/>
    </xf>
    <xf numFmtId="189" fontId="11" fillId="0" borderId="0" xfId="1" applyNumberFormat="1" applyFont="1" applyFill="1" applyBorder="1" applyAlignment="1">
      <alignment vertical="center" wrapText="1" readingOrder="1"/>
    </xf>
    <xf numFmtId="189" fontId="10" fillId="0" borderId="0" xfId="1" applyNumberFormat="1" applyFont="1" applyFill="1" applyBorder="1"/>
    <xf numFmtId="43" fontId="11" fillId="0" borderId="0" xfId="0" applyNumberFormat="1" applyFont="1" applyFill="1" applyBorder="1" applyAlignment="1">
      <alignment vertical="center" wrapText="1" readingOrder="1"/>
    </xf>
    <xf numFmtId="43" fontId="11" fillId="0" borderId="0" xfId="1" applyFont="1" applyFill="1" applyBorder="1" applyAlignment="1">
      <alignment vertical="center" wrapText="1" readingOrder="1"/>
    </xf>
    <xf numFmtId="0" fontId="5" fillId="2" borderId="48" xfId="0" applyNumberFormat="1" applyFont="1" applyFill="1" applyBorder="1" applyAlignment="1">
      <alignment horizontal="right" vertical="top" wrapText="1" readingOrder="1"/>
    </xf>
    <xf numFmtId="0" fontId="16" fillId="2" borderId="0" xfId="0" applyNumberFormat="1" applyFont="1" applyFill="1" applyBorder="1" applyAlignment="1">
      <alignment vertical="top" wrapText="1"/>
    </xf>
    <xf numFmtId="0" fontId="16" fillId="2" borderId="48" xfId="0" applyNumberFormat="1" applyFont="1" applyFill="1" applyBorder="1" applyAlignment="1">
      <alignment vertical="top" wrapText="1"/>
    </xf>
    <xf numFmtId="0" fontId="5" fillId="2" borderId="4" xfId="0" applyNumberFormat="1" applyFont="1" applyFill="1" applyBorder="1" applyAlignment="1">
      <alignment horizontal="center" vertical="center" wrapText="1" readingOrder="1"/>
    </xf>
    <xf numFmtId="0" fontId="16" fillId="2" borderId="7" xfId="0" applyNumberFormat="1" applyFont="1" applyFill="1" applyBorder="1" applyAlignment="1">
      <alignment vertical="top" wrapText="1"/>
    </xf>
    <xf numFmtId="0" fontId="16" fillId="2" borderId="1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horizontal="left" vertical="center" wrapText="1" readingOrder="1"/>
    </xf>
    <xf numFmtId="0" fontId="16" fillId="0" borderId="2" xfId="0" applyNumberFormat="1" applyFont="1" applyFill="1" applyBorder="1" applyAlignment="1">
      <alignment vertical="top" wrapText="1"/>
    </xf>
    <xf numFmtId="0" fontId="16" fillId="0" borderId="3" xfId="0" applyNumberFormat="1" applyFont="1" applyFill="1" applyBorder="1" applyAlignment="1">
      <alignment vertical="top" wrapText="1"/>
    </xf>
    <xf numFmtId="0" fontId="16" fillId="2" borderId="5" xfId="0" applyNumberFormat="1" applyFont="1" applyFill="1" applyBorder="1" applyAlignment="1">
      <alignment vertical="top" wrapText="1"/>
    </xf>
    <xf numFmtId="0" fontId="16" fillId="0" borderId="0" xfId="0" applyFont="1" applyFill="1" applyBorder="1"/>
    <xf numFmtId="0" fontId="16" fillId="0" borderId="6" xfId="0" applyNumberFormat="1" applyFont="1" applyFill="1" applyBorder="1" applyAlignment="1">
      <alignment vertical="top" wrapText="1"/>
    </xf>
    <xf numFmtId="0" fontId="16" fillId="2" borderId="8" xfId="0" applyNumberFormat="1" applyFont="1" applyFill="1" applyBorder="1" applyAlignment="1">
      <alignment vertical="top" wrapText="1"/>
    </xf>
    <xf numFmtId="0" fontId="16" fillId="0" borderId="9" xfId="0" applyNumberFormat="1" applyFont="1" applyFill="1" applyBorder="1" applyAlignment="1">
      <alignment vertical="top" wrapText="1"/>
    </xf>
    <xf numFmtId="0" fontId="16" fillId="0" borderId="10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horizontal="right" vertical="center" wrapText="1" readingOrder="1"/>
    </xf>
    <xf numFmtId="0" fontId="16" fillId="0" borderId="13" xfId="0" applyNumberFormat="1" applyFont="1" applyFill="1" applyBorder="1" applyAlignment="1">
      <alignment vertical="top" wrapText="1"/>
    </xf>
    <xf numFmtId="0" fontId="6" fillId="3" borderId="4" xfId="0" applyNumberFormat="1" applyFont="1" applyFill="1" applyBorder="1" applyAlignment="1">
      <alignment horizontal="left" vertical="center" wrapText="1" readingOrder="1"/>
    </xf>
    <xf numFmtId="0" fontId="16" fillId="0" borderId="12" xfId="0" applyNumberFormat="1" applyFont="1" applyFill="1" applyBorder="1" applyAlignment="1">
      <alignment vertical="top" wrapText="1"/>
    </xf>
    <xf numFmtId="187" fontId="6" fillId="0" borderId="4" xfId="0" applyNumberFormat="1" applyFont="1" applyFill="1" applyBorder="1" applyAlignment="1">
      <alignment horizontal="right" vertical="center" wrapText="1" readingOrder="1"/>
    </xf>
    <xf numFmtId="0" fontId="5" fillId="3" borderId="4" xfId="0" applyNumberFormat="1" applyFont="1" applyFill="1" applyBorder="1" applyAlignment="1">
      <alignment horizontal="left" vertical="center" wrapText="1" readingOrder="1"/>
    </xf>
    <xf numFmtId="0" fontId="16" fillId="3" borderId="5" xfId="0" applyNumberFormat="1" applyFont="1" applyFill="1" applyBorder="1" applyAlignment="1">
      <alignment vertical="top" wrapText="1"/>
    </xf>
    <xf numFmtId="0" fontId="5" fillId="3" borderId="11" xfId="0" applyNumberFormat="1" applyFont="1" applyFill="1" applyBorder="1" applyAlignment="1">
      <alignment horizontal="left" vertical="center" wrapText="1" readingOrder="1"/>
    </xf>
    <xf numFmtId="0" fontId="6" fillId="3" borderId="15" xfId="0" applyNumberFormat="1" applyFont="1" applyFill="1" applyBorder="1" applyAlignment="1">
      <alignment horizontal="left" vertical="center" wrapText="1" readingOrder="1"/>
    </xf>
    <xf numFmtId="187" fontId="6" fillId="0" borderId="15" xfId="0" applyNumberFormat="1" applyFont="1" applyFill="1" applyBorder="1" applyAlignment="1">
      <alignment horizontal="right" vertical="center" wrapText="1" readingOrder="1"/>
    </xf>
    <xf numFmtId="0" fontId="6" fillId="0" borderId="15" xfId="0" applyNumberFormat="1" applyFont="1" applyFill="1" applyBorder="1" applyAlignment="1">
      <alignment horizontal="right" vertical="center" wrapText="1" readingOrder="1"/>
    </xf>
    <xf numFmtId="0" fontId="5" fillId="3" borderId="43" xfId="0" applyNumberFormat="1" applyFont="1" applyFill="1" applyBorder="1" applyAlignment="1">
      <alignment horizontal="left" vertical="center" wrapText="1" readingOrder="1"/>
    </xf>
    <xf numFmtId="0" fontId="16" fillId="0" borderId="19" xfId="0" applyNumberFormat="1" applyFont="1" applyFill="1" applyBorder="1" applyAlignment="1">
      <alignment vertical="top" wrapText="1"/>
    </xf>
    <xf numFmtId="0" fontId="16" fillId="3" borderId="48" xfId="0" applyNumberFormat="1" applyFont="1" applyFill="1" applyBorder="1" applyAlignment="1">
      <alignment vertical="top" wrapText="1"/>
    </xf>
    <xf numFmtId="0" fontId="16" fillId="3" borderId="50" xfId="0" applyNumberFormat="1" applyFont="1" applyFill="1" applyBorder="1" applyAlignment="1">
      <alignment vertical="top" wrapText="1"/>
    </xf>
    <xf numFmtId="0" fontId="16" fillId="0" borderId="51" xfId="0" applyNumberFormat="1" applyFont="1" applyFill="1" applyBorder="1" applyAlignment="1">
      <alignment vertical="top" wrapText="1"/>
    </xf>
    <xf numFmtId="0" fontId="5" fillId="3" borderId="44" xfId="0" applyNumberFormat="1" applyFont="1" applyFill="1" applyBorder="1" applyAlignment="1">
      <alignment horizontal="left" vertical="center" wrapText="1" readingOrder="1"/>
    </xf>
    <xf numFmtId="0" fontId="16" fillId="3" borderId="8" xfId="0" applyNumberFormat="1" applyFont="1" applyFill="1" applyBorder="1" applyAlignment="1">
      <alignment vertical="top" wrapText="1"/>
    </xf>
    <xf numFmtId="0" fontId="6" fillId="3" borderId="44" xfId="0" applyNumberFormat="1" applyFont="1" applyFill="1" applyBorder="1" applyAlignment="1">
      <alignment horizontal="left" vertical="center" wrapText="1" readingOrder="1"/>
    </xf>
    <xf numFmtId="0" fontId="16" fillId="0" borderId="45" xfId="0" applyNumberFormat="1" applyFont="1" applyFill="1" applyBorder="1" applyAlignment="1">
      <alignment vertical="top" wrapText="1"/>
    </xf>
    <xf numFmtId="0" fontId="16" fillId="0" borderId="46" xfId="0" applyNumberFormat="1" applyFont="1" applyFill="1" applyBorder="1" applyAlignment="1">
      <alignment vertical="top" wrapText="1"/>
    </xf>
    <xf numFmtId="0" fontId="6" fillId="0" borderId="44" xfId="0" applyNumberFormat="1" applyFont="1" applyFill="1" applyBorder="1" applyAlignment="1">
      <alignment horizontal="right" vertical="center" wrapText="1" readingOrder="1"/>
    </xf>
    <xf numFmtId="0" fontId="16" fillId="3" borderId="52" xfId="0" applyNumberFormat="1" applyFont="1" applyFill="1" applyBorder="1" applyAlignment="1">
      <alignment vertical="top" wrapText="1"/>
    </xf>
    <xf numFmtId="0" fontId="6" fillId="3" borderId="53" xfId="0" applyNumberFormat="1" applyFont="1" applyFill="1" applyBorder="1" applyAlignment="1">
      <alignment horizontal="left" vertical="center" wrapText="1" readingOrder="1"/>
    </xf>
    <xf numFmtId="0" fontId="16" fillId="0" borderId="54" xfId="0" applyNumberFormat="1" applyFont="1" applyFill="1" applyBorder="1" applyAlignment="1">
      <alignment vertical="top" wrapText="1"/>
    </xf>
    <xf numFmtId="0" fontId="16" fillId="0" borderId="55" xfId="0" applyNumberFormat="1" applyFont="1" applyFill="1" applyBorder="1" applyAlignment="1">
      <alignment vertical="top" wrapText="1"/>
    </xf>
    <xf numFmtId="0" fontId="6" fillId="0" borderId="53" xfId="0" applyNumberFormat="1" applyFont="1" applyFill="1" applyBorder="1" applyAlignment="1">
      <alignment horizontal="right" vertical="center" wrapText="1" readingOrder="1"/>
    </xf>
    <xf numFmtId="0" fontId="5" fillId="3" borderId="28" xfId="0" applyNumberFormat="1" applyFont="1" applyFill="1" applyBorder="1" applyAlignment="1">
      <alignment horizontal="left" vertical="center" wrapText="1" readingOrder="1"/>
    </xf>
    <xf numFmtId="0" fontId="2" fillId="0" borderId="19" xfId="0" applyFont="1" applyFill="1" applyBorder="1"/>
    <xf numFmtId="0" fontId="2" fillId="0" borderId="5" xfId="0" applyFont="1" applyFill="1" applyBorder="1"/>
    <xf numFmtId="0" fontId="2" fillId="0" borderId="6" xfId="0" applyFont="1" applyFill="1" applyBorder="1"/>
    <xf numFmtId="0" fontId="2" fillId="0" borderId="8" xfId="0" applyFont="1" applyFill="1" applyBorder="1"/>
    <xf numFmtId="0" fontId="2" fillId="0" borderId="10" xfId="0" applyFont="1" applyFill="1" applyBorder="1"/>
    <xf numFmtId="0" fontId="6" fillId="3" borderId="11" xfId="0" applyNumberFormat="1" applyFont="1" applyFill="1" applyBorder="1" applyAlignment="1">
      <alignment horizontal="left" vertical="center" wrapText="1" readingOrder="1"/>
    </xf>
    <xf numFmtId="0" fontId="6" fillId="0" borderId="11" xfId="0" applyNumberFormat="1" applyFont="1" applyFill="1" applyBorder="1" applyAlignment="1">
      <alignment horizontal="right" vertical="center" wrapText="1" readingOrder="1"/>
    </xf>
    <xf numFmtId="0" fontId="5" fillId="0" borderId="4" xfId="0" applyNumberFormat="1" applyFont="1" applyFill="1" applyBorder="1" applyAlignment="1">
      <alignment horizontal="right" vertical="center" wrapText="1" readingOrder="1"/>
    </xf>
    <xf numFmtId="0" fontId="46" fillId="0" borderId="0" xfId="2" applyFont="1" applyFill="1" applyAlignment="1">
      <alignment horizontal="center"/>
    </xf>
    <xf numFmtId="0" fontId="45" fillId="3" borderId="0" xfId="0" applyNumberFormat="1" applyFont="1" applyFill="1" applyBorder="1" applyAlignment="1">
      <alignment horizontal="center" vertical="center" wrapText="1" readingOrder="1"/>
    </xf>
    <xf numFmtId="0" fontId="43" fillId="4" borderId="0" xfId="0" applyNumberFormat="1" applyFont="1" applyFill="1" applyBorder="1" applyAlignment="1">
      <alignment vertical="top" wrapText="1"/>
    </xf>
    <xf numFmtId="0" fontId="45" fillId="3" borderId="0" xfId="0" applyNumberFormat="1" applyFont="1" applyFill="1" applyBorder="1" applyAlignment="1">
      <alignment horizontal="right" vertical="center" wrapText="1" readingOrder="1"/>
    </xf>
    <xf numFmtId="0" fontId="44" fillId="3" borderId="0" xfId="0" applyNumberFormat="1" applyFont="1" applyFill="1" applyBorder="1" applyAlignment="1">
      <alignment horizontal="center" vertical="center" wrapText="1" readingOrder="1"/>
    </xf>
    <xf numFmtId="0" fontId="45" fillId="3" borderId="0" xfId="0" applyNumberFormat="1" applyFont="1" applyFill="1" applyBorder="1" applyAlignment="1">
      <alignment vertical="center" wrapText="1" readingOrder="1"/>
    </xf>
    <xf numFmtId="0" fontId="45" fillId="0" borderId="0" xfId="0" applyNumberFormat="1" applyFont="1" applyFill="1" applyBorder="1" applyAlignment="1">
      <alignment vertical="center" wrapText="1" readingOrder="1"/>
    </xf>
    <xf numFmtId="0" fontId="43" fillId="0" borderId="0" xfId="0" applyFont="1" applyFill="1" applyBorder="1"/>
    <xf numFmtId="187" fontId="45" fillId="0" borderId="0" xfId="0" applyNumberFormat="1" applyFont="1" applyFill="1" applyBorder="1" applyAlignment="1">
      <alignment horizontal="right" vertical="center" wrapText="1" readingOrder="1"/>
    </xf>
    <xf numFmtId="0" fontId="45" fillId="0" borderId="0" xfId="0" applyNumberFormat="1" applyFont="1" applyFill="1" applyBorder="1" applyAlignment="1">
      <alignment horizontal="left" vertical="center" wrapText="1" readingOrder="1"/>
    </xf>
    <xf numFmtId="0" fontId="44" fillId="0" borderId="0" xfId="0" applyNumberFormat="1" applyFont="1" applyFill="1" applyBorder="1" applyAlignment="1">
      <alignment vertical="center" wrapText="1" readingOrder="1"/>
    </xf>
    <xf numFmtId="187" fontId="44" fillId="3" borderId="0" xfId="0" applyNumberFormat="1" applyFont="1" applyFill="1" applyBorder="1" applyAlignment="1">
      <alignment horizontal="right" vertical="center" wrapText="1" readingOrder="1"/>
    </xf>
    <xf numFmtId="0" fontId="44" fillId="3" borderId="0" xfId="0" applyNumberFormat="1" applyFont="1" applyFill="1" applyBorder="1" applyAlignment="1">
      <alignment horizontal="left" vertical="center" wrapText="1" readingOrder="1"/>
    </xf>
    <xf numFmtId="0" fontId="48" fillId="0" borderId="0" xfId="0" applyNumberFormat="1" applyFont="1" applyFill="1" applyBorder="1" applyAlignment="1">
      <alignment horizontal="center" vertical="center" wrapText="1" readingOrder="1"/>
    </xf>
    <xf numFmtId="0" fontId="44" fillId="34" borderId="0" xfId="0" applyNumberFormat="1" applyFont="1" applyFill="1" applyBorder="1" applyAlignment="1">
      <alignment vertical="center" wrapText="1" readingOrder="1"/>
    </xf>
    <xf numFmtId="0" fontId="43" fillId="34" borderId="0" xfId="0" applyFont="1" applyFill="1" applyBorder="1"/>
    <xf numFmtId="187" fontId="44" fillId="35" borderId="0" xfId="0" applyNumberFormat="1" applyFont="1" applyFill="1" applyBorder="1" applyAlignment="1">
      <alignment horizontal="right" vertical="center" wrapText="1" readingOrder="1"/>
    </xf>
    <xf numFmtId="0" fontId="44" fillId="35" borderId="0" xfId="0" applyNumberFormat="1" applyFont="1" applyFill="1" applyBorder="1" applyAlignment="1">
      <alignment horizontal="left" vertical="center" wrapText="1" readingOrder="1"/>
    </xf>
    <xf numFmtId="0" fontId="45" fillId="34" borderId="0" xfId="0" applyNumberFormat="1" applyFont="1" applyFill="1" applyBorder="1" applyAlignment="1">
      <alignment vertical="center" wrapText="1" readingOrder="1"/>
    </xf>
    <xf numFmtId="187" fontId="45" fillId="34" borderId="0" xfId="0" applyNumberFormat="1" applyFont="1" applyFill="1" applyBorder="1" applyAlignment="1">
      <alignment horizontal="right" vertical="center" wrapText="1" readingOrder="1"/>
    </xf>
    <xf numFmtId="0" fontId="45" fillId="34" borderId="0" xfId="0" applyNumberFormat="1" applyFont="1" applyFill="1" applyBorder="1" applyAlignment="1">
      <alignment horizontal="left" vertical="center" wrapText="1" readingOrder="1"/>
    </xf>
    <xf numFmtId="0" fontId="44" fillId="0" borderId="0" xfId="0" applyNumberFormat="1" applyFont="1" applyFill="1" applyBorder="1" applyAlignment="1">
      <alignment vertical="top" wrapText="1" readingOrder="1"/>
    </xf>
    <xf numFmtId="187" fontId="44" fillId="3" borderId="0" xfId="0" applyNumberFormat="1" applyFont="1" applyFill="1" applyBorder="1" applyAlignment="1">
      <alignment horizontal="right" vertical="top" wrapText="1" readingOrder="1"/>
    </xf>
    <xf numFmtId="0" fontId="44" fillId="3" borderId="0" xfId="0" applyNumberFormat="1" applyFont="1" applyFill="1" applyBorder="1" applyAlignment="1">
      <alignment horizontal="left" vertical="top" wrapText="1" readingOrder="1"/>
    </xf>
    <xf numFmtId="0" fontId="44" fillId="3" borderId="0" xfId="0" applyNumberFormat="1" applyFont="1" applyFill="1" applyBorder="1" applyAlignment="1">
      <alignment horizontal="right" vertical="center" wrapText="1" readingOrder="1"/>
    </xf>
    <xf numFmtId="0" fontId="44" fillId="8" borderId="0" xfId="0" applyNumberFormat="1" applyFont="1" applyFill="1" applyBorder="1" applyAlignment="1">
      <alignment vertical="center" wrapText="1" readingOrder="1"/>
    </xf>
    <xf numFmtId="0" fontId="43" fillId="8" borderId="0" xfId="0" applyFont="1" applyFill="1" applyBorder="1"/>
    <xf numFmtId="187" fontId="44" fillId="40" borderId="0" xfId="0" applyNumberFormat="1" applyFont="1" applyFill="1" applyBorder="1" applyAlignment="1">
      <alignment horizontal="right" vertical="center" wrapText="1" readingOrder="1"/>
    </xf>
    <xf numFmtId="0" fontId="44" fillId="40" borderId="0" xfId="0" applyNumberFormat="1" applyFont="1" applyFill="1" applyBorder="1" applyAlignment="1">
      <alignment horizontal="left" vertical="center" wrapText="1" readingOrder="1"/>
    </xf>
    <xf numFmtId="0" fontId="45" fillId="8" borderId="0" xfId="0" applyNumberFormat="1" applyFont="1" applyFill="1" applyBorder="1" applyAlignment="1">
      <alignment vertical="center" wrapText="1" readingOrder="1"/>
    </xf>
    <xf numFmtId="187" fontId="45" fillId="8" borderId="0" xfId="0" applyNumberFormat="1" applyFont="1" applyFill="1" applyBorder="1" applyAlignment="1">
      <alignment horizontal="right" vertical="center" wrapText="1" readingOrder="1"/>
    </xf>
    <xf numFmtId="0" fontId="45" fillId="8" borderId="0" xfId="0" applyNumberFormat="1" applyFont="1" applyFill="1" applyBorder="1" applyAlignment="1">
      <alignment horizontal="left" vertical="center" wrapText="1" readingOrder="1"/>
    </xf>
    <xf numFmtId="0" fontId="44" fillId="37" borderId="0" xfId="0" applyNumberFormat="1" applyFont="1" applyFill="1" applyBorder="1" applyAlignment="1">
      <alignment vertical="center" wrapText="1" readingOrder="1"/>
    </xf>
    <xf numFmtId="0" fontId="43" fillId="37" borderId="0" xfId="0" applyFont="1" applyFill="1" applyBorder="1"/>
    <xf numFmtId="187" fontId="44" fillId="41" borderId="0" xfId="0" applyNumberFormat="1" applyFont="1" applyFill="1" applyBorder="1" applyAlignment="1">
      <alignment horizontal="right" vertical="center" wrapText="1" readingOrder="1"/>
    </xf>
    <xf numFmtId="0" fontId="44" fillId="41" borderId="0" xfId="0" applyNumberFormat="1" applyFont="1" applyFill="1" applyBorder="1" applyAlignment="1">
      <alignment horizontal="left" vertical="center" wrapText="1" readingOrder="1"/>
    </xf>
    <xf numFmtId="0" fontId="44" fillId="36" borderId="0" xfId="0" applyNumberFormat="1" applyFont="1" applyFill="1" applyBorder="1" applyAlignment="1">
      <alignment vertical="center" wrapText="1" readingOrder="1"/>
    </xf>
    <xf numFmtId="0" fontId="43" fillId="36" borderId="0" xfId="0" applyFont="1" applyFill="1" applyBorder="1"/>
    <xf numFmtId="187" fontId="44" fillId="42" borderId="0" xfId="0" applyNumberFormat="1" applyFont="1" applyFill="1" applyBorder="1" applyAlignment="1">
      <alignment horizontal="right" vertical="center" wrapText="1" readingOrder="1"/>
    </xf>
    <xf numFmtId="0" fontId="44" fillId="42" borderId="0" xfId="0" applyNumberFormat="1" applyFont="1" applyFill="1" applyBorder="1" applyAlignment="1">
      <alignment horizontal="left" vertical="center" wrapText="1" readingOrder="1"/>
    </xf>
    <xf numFmtId="0" fontId="45" fillId="36" borderId="0" xfId="0" applyNumberFormat="1" applyFont="1" applyFill="1" applyBorder="1" applyAlignment="1">
      <alignment vertical="center" wrapText="1" readingOrder="1"/>
    </xf>
    <xf numFmtId="187" fontId="45" fillId="36" borderId="0" xfId="0" applyNumberFormat="1" applyFont="1" applyFill="1" applyBorder="1" applyAlignment="1">
      <alignment horizontal="right" vertical="center" wrapText="1" readingOrder="1"/>
    </xf>
    <xf numFmtId="0" fontId="45" fillId="36" borderId="0" xfId="0" applyNumberFormat="1" applyFont="1" applyFill="1" applyBorder="1" applyAlignment="1">
      <alignment horizontal="left" vertical="center" wrapText="1" readingOrder="1"/>
    </xf>
    <xf numFmtId="0" fontId="44" fillId="38" borderId="0" xfId="0" applyNumberFormat="1" applyFont="1" applyFill="1" applyBorder="1" applyAlignment="1">
      <alignment vertical="center" wrapText="1" readingOrder="1"/>
    </xf>
    <xf numFmtId="0" fontId="43" fillId="38" borderId="0" xfId="0" applyFont="1" applyFill="1" applyBorder="1"/>
    <xf numFmtId="187" fontId="44" fillId="43" borderId="0" xfId="0" applyNumberFormat="1" applyFont="1" applyFill="1" applyBorder="1" applyAlignment="1">
      <alignment horizontal="right" vertical="center" wrapText="1" readingOrder="1"/>
    </xf>
    <xf numFmtId="0" fontId="44" fillId="43" borderId="0" xfId="0" applyNumberFormat="1" applyFont="1" applyFill="1" applyBorder="1" applyAlignment="1">
      <alignment horizontal="left" vertical="center" wrapText="1" readingOrder="1"/>
    </xf>
    <xf numFmtId="0" fontId="44" fillId="39" borderId="0" xfId="0" applyNumberFormat="1" applyFont="1" applyFill="1" applyBorder="1" applyAlignment="1">
      <alignment vertical="center" wrapText="1" readingOrder="1"/>
    </xf>
    <xf numFmtId="0" fontId="43" fillId="39" borderId="0" xfId="0" applyFont="1" applyFill="1" applyBorder="1"/>
    <xf numFmtId="187" fontId="44" fillId="44" borderId="0" xfId="0" applyNumberFormat="1" applyFont="1" applyFill="1" applyBorder="1" applyAlignment="1">
      <alignment horizontal="right" vertical="center" wrapText="1" readingOrder="1"/>
    </xf>
    <xf numFmtId="0" fontId="44" fillId="44" borderId="0" xfId="0" applyNumberFormat="1" applyFont="1" applyFill="1" applyBorder="1" applyAlignment="1">
      <alignment horizontal="left" vertical="center" wrapText="1" readingOrder="1"/>
    </xf>
    <xf numFmtId="0" fontId="49" fillId="0" borderId="0" xfId="0" applyFont="1" applyFill="1" applyBorder="1" applyAlignment="1">
      <alignment horizontal="center"/>
    </xf>
  </cellXfs>
  <cellStyles count="56"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40% - Accent1" xfId="11"/>
    <cellStyle name="40% - Accent2" xfId="12"/>
    <cellStyle name="40% - Accent3" xfId="13"/>
    <cellStyle name="40% - Accent4" xfId="14"/>
    <cellStyle name="40% - Accent5" xfId="15"/>
    <cellStyle name="40% - Accent6" xfId="16"/>
    <cellStyle name="60% - Accent1" xfId="17"/>
    <cellStyle name="60% - Accent2" xfId="18"/>
    <cellStyle name="60% - Accent3" xfId="19"/>
    <cellStyle name="60% - Accent4" xfId="20"/>
    <cellStyle name="60% - Accent5" xfId="21"/>
    <cellStyle name="60% - Accent6" xfId="22"/>
    <cellStyle name="Accent1" xfId="23"/>
    <cellStyle name="Accent2" xfId="24"/>
    <cellStyle name="Accent3" xfId="25"/>
    <cellStyle name="Accent4" xfId="26"/>
    <cellStyle name="Accent5" xfId="27"/>
    <cellStyle name="Accent6" xfId="28"/>
    <cellStyle name="Bad" xfId="29"/>
    <cellStyle name="Calculation" xfId="30"/>
    <cellStyle name="Check Cell" xfId="31"/>
    <cellStyle name="Comma" xfId="1" builtinId="3"/>
    <cellStyle name="Comma 2" xfId="50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" xfId="0" builtinId="0"/>
    <cellStyle name="Normal 2" xfId="49"/>
    <cellStyle name="Normal_งบรวม 2551" xfId="4"/>
    <cellStyle name="Note" xfId="41"/>
    <cellStyle name="Output" xfId="42"/>
    <cellStyle name="Title" xfId="43"/>
    <cellStyle name="Total" xfId="44"/>
    <cellStyle name="Warning Text" xfId="45"/>
    <cellStyle name="เครื่องหมายจุลภาค 2" xfId="46"/>
    <cellStyle name="เครื่องหมายจุลภาค 2 2" xfId="48"/>
    <cellStyle name="เครื่องหมายจุลภาค 3" xfId="3"/>
    <cellStyle name="ปกติ 2" xfId="47"/>
    <cellStyle name="ปกติ 3" xfId="2"/>
    <cellStyle name="ปกติ 4" xfId="51"/>
    <cellStyle name="ปกติ 5" xfId="52"/>
    <cellStyle name="ปกติ 6" xfId="53"/>
    <cellStyle name="ปกติ 6 2" xfId="54"/>
    <cellStyle name="ปกติ 7" xfId="5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A9A9A9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8"/>
  <sheetViews>
    <sheetView showGridLines="0" tabSelected="1" view="pageBreakPreview" topLeftCell="A46" zoomScaleSheetLayoutView="100" workbookViewId="0">
      <selection activeCell="D55" sqref="D55"/>
    </sheetView>
  </sheetViews>
  <sheetFormatPr defaultRowHeight="21" x14ac:dyDescent="0.35"/>
  <cols>
    <col min="1" max="1" width="4" style="348" customWidth="1"/>
    <col min="2" max="2" width="2.375" style="348" customWidth="1"/>
    <col min="3" max="3" width="25.25" style="348" customWidth="1"/>
    <col min="4" max="5" width="17.875" style="348" customWidth="1"/>
    <col min="6" max="6" width="0" style="348" hidden="1" customWidth="1"/>
    <col min="7" max="16384" width="9" style="348"/>
  </cols>
  <sheetData>
    <row r="2" spans="2:6" ht="26.25" customHeight="1" x14ac:dyDescent="0.35">
      <c r="B2" s="362" t="s">
        <v>2117</v>
      </c>
      <c r="C2" s="363"/>
      <c r="D2" s="363"/>
      <c r="E2" s="363"/>
      <c r="F2" s="363"/>
    </row>
    <row r="3" spans="2:6" ht="18" customHeight="1" x14ac:dyDescent="0.35">
      <c r="B3" s="362" t="s">
        <v>2118</v>
      </c>
      <c r="C3" s="363"/>
      <c r="D3" s="363"/>
      <c r="E3" s="363"/>
      <c r="F3" s="363"/>
    </row>
    <row r="4" spans="2:6" ht="18" customHeight="1" x14ac:dyDescent="0.35">
      <c r="B4" s="366" t="s">
        <v>18</v>
      </c>
      <c r="C4" s="367"/>
      <c r="D4" s="367"/>
      <c r="E4" s="367"/>
    </row>
    <row r="5" spans="2:6" x14ac:dyDescent="0.35">
      <c r="B5" s="364" t="s">
        <v>2119</v>
      </c>
      <c r="C5" s="365"/>
      <c r="D5" s="358" t="s">
        <v>1142</v>
      </c>
      <c r="E5" s="358" t="s">
        <v>1141</v>
      </c>
    </row>
    <row r="6" spans="2:6" x14ac:dyDescent="0.35">
      <c r="B6" s="355">
        <v>1</v>
      </c>
      <c r="C6" s="356" t="s">
        <v>2120</v>
      </c>
      <c r="D6" s="357">
        <v>22981883.399999999</v>
      </c>
      <c r="E6" s="357">
        <v>35796495.289999999</v>
      </c>
    </row>
    <row r="7" spans="2:6" x14ac:dyDescent="0.35">
      <c r="B7" s="355">
        <v>2</v>
      </c>
      <c r="C7" s="356" t="s">
        <v>2121</v>
      </c>
      <c r="D7" s="357">
        <v>16211120.4</v>
      </c>
      <c r="E7" s="357">
        <v>17068784.289999999</v>
      </c>
    </row>
    <row r="8" spans="2:6" x14ac:dyDescent="0.35">
      <c r="B8" s="355">
        <v>3</v>
      </c>
      <c r="C8" s="356" t="s">
        <v>2122</v>
      </c>
      <c r="D8" s="357">
        <v>21272181.75</v>
      </c>
      <c r="E8" s="357">
        <v>35518036.950000003</v>
      </c>
    </row>
    <row r="9" spans="2:6" ht="18" customHeight="1" x14ac:dyDescent="0.35">
      <c r="B9" s="349"/>
    </row>
    <row r="10" spans="2:6" ht="18" customHeight="1" x14ac:dyDescent="0.35">
      <c r="B10" s="349"/>
    </row>
    <row r="11" spans="2:6" ht="18" customHeight="1" x14ac:dyDescent="0.35">
      <c r="B11" s="349"/>
    </row>
    <row r="12" spans="2:6" ht="18" customHeight="1" x14ac:dyDescent="0.35">
      <c r="B12" s="349"/>
    </row>
    <row r="13" spans="2:6" ht="18" customHeight="1" x14ac:dyDescent="0.35">
      <c r="B13" s="349"/>
    </row>
    <row r="14" spans="2:6" ht="18" customHeight="1" x14ac:dyDescent="0.35">
      <c r="B14" s="349"/>
    </row>
    <row r="15" spans="2:6" ht="18" customHeight="1" x14ac:dyDescent="0.35">
      <c r="B15" s="349"/>
    </row>
    <row r="16" spans="2:6" ht="18" customHeight="1" x14ac:dyDescent="0.35">
      <c r="B16" s="349"/>
    </row>
    <row r="17" spans="2:2" ht="18" customHeight="1" x14ac:dyDescent="0.35">
      <c r="B17" s="349"/>
    </row>
    <row r="18" spans="2:2" ht="18" customHeight="1" x14ac:dyDescent="0.35">
      <c r="B18" s="349"/>
    </row>
    <row r="19" spans="2:2" ht="18" customHeight="1" x14ac:dyDescent="0.35">
      <c r="B19" s="349"/>
    </row>
    <row r="20" spans="2:2" ht="18" customHeight="1" x14ac:dyDescent="0.35">
      <c r="B20" s="349"/>
    </row>
    <row r="21" spans="2:2" ht="18" customHeight="1" x14ac:dyDescent="0.35">
      <c r="B21" s="349"/>
    </row>
    <row r="22" spans="2:2" ht="18" customHeight="1" x14ac:dyDescent="0.35">
      <c r="B22" s="349"/>
    </row>
    <row r="23" spans="2:2" ht="18" customHeight="1" x14ac:dyDescent="0.35">
      <c r="B23" s="349"/>
    </row>
    <row r="24" spans="2:2" ht="18" customHeight="1" x14ac:dyDescent="0.35">
      <c r="B24" s="349"/>
    </row>
    <row r="25" spans="2:2" ht="18" customHeight="1" x14ac:dyDescent="0.35">
      <c r="B25" s="349"/>
    </row>
    <row r="26" spans="2:2" ht="18" customHeight="1" x14ac:dyDescent="0.35">
      <c r="B26" s="349"/>
    </row>
    <row r="27" spans="2:2" ht="18" customHeight="1" x14ac:dyDescent="0.35">
      <c r="B27" s="349"/>
    </row>
    <row r="28" spans="2:2" ht="18" customHeight="1" x14ac:dyDescent="0.35">
      <c r="B28" s="349"/>
    </row>
    <row r="29" spans="2:2" ht="18" customHeight="1" x14ac:dyDescent="0.35">
      <c r="B29" s="349"/>
    </row>
    <row r="30" spans="2:2" ht="18" customHeight="1" x14ac:dyDescent="0.35">
      <c r="B30" s="349"/>
    </row>
    <row r="31" spans="2:2" ht="18" customHeight="1" x14ac:dyDescent="0.35">
      <c r="B31" s="349"/>
    </row>
    <row r="32" spans="2:2" ht="18" customHeight="1" x14ac:dyDescent="0.35">
      <c r="B32" s="349"/>
    </row>
    <row r="33" spans="2:6" ht="18" customHeight="1" x14ac:dyDescent="0.35">
      <c r="B33" s="349"/>
    </row>
    <row r="34" spans="2:6" ht="18" customHeight="1" x14ac:dyDescent="0.35">
      <c r="B34" s="349"/>
    </row>
    <row r="35" spans="2:6" ht="18" customHeight="1" x14ac:dyDescent="0.35">
      <c r="B35" s="349"/>
    </row>
    <row r="36" spans="2:6" ht="18" customHeight="1" x14ac:dyDescent="0.35">
      <c r="B36" s="349"/>
    </row>
    <row r="37" spans="2:6" ht="18" customHeight="1" x14ac:dyDescent="0.35">
      <c r="B37" s="349"/>
    </row>
    <row r="38" spans="2:6" ht="18" customHeight="1" x14ac:dyDescent="0.35">
      <c r="B38" s="349"/>
    </row>
    <row r="39" spans="2:6" ht="18" customHeight="1" x14ac:dyDescent="0.35">
      <c r="B39" s="349"/>
    </row>
    <row r="40" spans="2:6" ht="18" customHeight="1" x14ac:dyDescent="0.35">
      <c r="B40" s="349"/>
    </row>
    <row r="41" spans="2:6" ht="18" customHeight="1" x14ac:dyDescent="0.35">
      <c r="B41" s="349"/>
    </row>
    <row r="42" spans="2:6" ht="18" customHeight="1" x14ac:dyDescent="0.35">
      <c r="B42" s="349"/>
    </row>
    <row r="43" spans="2:6" ht="18" customHeight="1" x14ac:dyDescent="0.35">
      <c r="B43" s="349"/>
    </row>
    <row r="44" spans="2:6" ht="18" customHeight="1" x14ac:dyDescent="0.35">
      <c r="B44" s="349"/>
    </row>
    <row r="45" spans="2:6" ht="18" customHeight="1" x14ac:dyDescent="0.35">
      <c r="B45" s="349"/>
    </row>
    <row r="46" spans="2:6" ht="26.25" customHeight="1" x14ac:dyDescent="0.35">
      <c r="B46" s="362" t="s">
        <v>2117</v>
      </c>
      <c r="C46" s="363"/>
      <c r="D46" s="363"/>
      <c r="E46" s="363"/>
      <c r="F46" s="363"/>
    </row>
    <row r="47" spans="2:6" ht="18" customHeight="1" x14ac:dyDescent="0.35">
      <c r="B47" s="362" t="s">
        <v>2118</v>
      </c>
      <c r="C47" s="363"/>
      <c r="D47" s="363"/>
      <c r="E47" s="363"/>
      <c r="F47" s="363"/>
    </row>
    <row r="48" spans="2:6" ht="18" customHeight="1" x14ac:dyDescent="0.35">
      <c r="B48" s="352"/>
      <c r="C48" s="351"/>
      <c r="D48" s="351"/>
      <c r="E48" s="351"/>
      <c r="F48" s="351"/>
    </row>
    <row r="49" spans="2:5" x14ac:dyDescent="0.35">
      <c r="B49" s="368" t="s">
        <v>1415</v>
      </c>
      <c r="C49" s="361"/>
      <c r="D49" s="353" t="s">
        <v>1414</v>
      </c>
      <c r="E49" s="353" t="s">
        <v>2116</v>
      </c>
    </row>
    <row r="50" spans="2:5" x14ac:dyDescent="0.35">
      <c r="B50" s="369" t="s">
        <v>1411</v>
      </c>
      <c r="C50" s="361"/>
      <c r="D50" s="7" t="s">
        <v>18</v>
      </c>
      <c r="E50" s="7" t="s">
        <v>18</v>
      </c>
    </row>
    <row r="51" spans="2:5" x14ac:dyDescent="0.35">
      <c r="B51" s="8" t="s">
        <v>18</v>
      </c>
      <c r="C51" s="350" t="s">
        <v>16</v>
      </c>
      <c r="D51" s="9">
        <v>722181.58</v>
      </c>
      <c r="E51" s="9">
        <v>8849641.25</v>
      </c>
    </row>
    <row r="52" spans="2:5" x14ac:dyDescent="0.35">
      <c r="B52" s="8" t="s">
        <v>18</v>
      </c>
      <c r="C52" s="350" t="s">
        <v>25</v>
      </c>
      <c r="D52" s="9">
        <v>8547467</v>
      </c>
      <c r="E52" s="9">
        <v>9545850</v>
      </c>
    </row>
    <row r="53" spans="2:5" x14ac:dyDescent="0.35">
      <c r="B53" s="8" t="s">
        <v>18</v>
      </c>
      <c r="C53" s="350" t="s">
        <v>38</v>
      </c>
      <c r="D53" s="9">
        <v>4327201.17</v>
      </c>
      <c r="E53" s="9">
        <v>4520426.5999999996</v>
      </c>
    </row>
    <row r="54" spans="2:5" x14ac:dyDescent="0.35">
      <c r="B54" s="8" t="s">
        <v>18</v>
      </c>
      <c r="C54" s="350" t="s">
        <v>150</v>
      </c>
      <c r="D54" s="9">
        <v>6306332</v>
      </c>
      <c r="E54" s="9">
        <v>11417119.1</v>
      </c>
    </row>
    <row r="55" spans="2:5" x14ac:dyDescent="0.35">
      <c r="B55" s="8" t="s">
        <v>18</v>
      </c>
      <c r="C55" s="350" t="s">
        <v>179</v>
      </c>
      <c r="D55" s="9">
        <v>0</v>
      </c>
      <c r="E55" s="9">
        <v>19000</v>
      </c>
    </row>
    <row r="56" spans="2:5" x14ac:dyDescent="0.35">
      <c r="B56" s="8" t="s">
        <v>18</v>
      </c>
      <c r="C56" s="350" t="s">
        <v>181</v>
      </c>
      <c r="D56" s="9">
        <v>1369000</v>
      </c>
      <c r="E56" s="9">
        <v>1166000</v>
      </c>
    </row>
    <row r="57" spans="2:5" x14ac:dyDescent="0.35">
      <c r="B57" s="360" t="s">
        <v>1410</v>
      </c>
      <c r="C57" s="361"/>
      <c r="D57" s="9">
        <v>21272181.75</v>
      </c>
      <c r="E57" s="9">
        <f>SUM(E51:E56)</f>
        <v>35518036.950000003</v>
      </c>
    </row>
    <row r="58" spans="2:5" x14ac:dyDescent="0.35">
      <c r="B58" s="360" t="s">
        <v>13</v>
      </c>
      <c r="C58" s="361"/>
      <c r="D58" s="9">
        <v>21272181.75</v>
      </c>
      <c r="E58" s="9">
        <f>E57</f>
        <v>35518036.950000003</v>
      </c>
    </row>
  </sheetData>
  <mergeCells count="10">
    <mergeCell ref="B58:C58"/>
    <mergeCell ref="B2:F2"/>
    <mergeCell ref="B3:F3"/>
    <mergeCell ref="B5:C5"/>
    <mergeCell ref="B46:F46"/>
    <mergeCell ref="B4:E4"/>
    <mergeCell ref="B49:C49"/>
    <mergeCell ref="B50:C50"/>
    <mergeCell ref="B57:C57"/>
    <mergeCell ref="B47:F47"/>
  </mergeCells>
  <pageMargins left="0.78740157480314965" right="0.78740157480314965" top="0.6692913385826772" bottom="0.39370078740157483" header="0.47244094488188981" footer="0.47244094488188981"/>
  <pageSetup paperSize="9" orientation="portrait" horizontalDpi="300" verticalDpi="300" r:id="rId1"/>
  <headerFooter alignWithMargins="0">
    <oddFooter>&amp;R&amp;"TH SarabunPSK,ธรรมดา"&amp;14เทศบัญญัติงบประมาณรายจ่าย ปี 2561 เทศบาลตำบลยุโป หน้า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4"/>
  <sheetViews>
    <sheetView showGridLines="0" view="pageBreakPreview" topLeftCell="A13" zoomScaleSheetLayoutView="100" workbookViewId="0">
      <selection activeCell="E24" sqref="E24"/>
    </sheetView>
  </sheetViews>
  <sheetFormatPr defaultRowHeight="21" x14ac:dyDescent="0.35"/>
  <cols>
    <col min="1" max="1" width="0.375" style="348" customWidth="1"/>
    <col min="2" max="2" width="2.625" style="348" customWidth="1"/>
    <col min="3" max="3" width="19" style="348" customWidth="1"/>
    <col min="4" max="4" width="26.5" style="348" customWidth="1"/>
    <col min="5" max="5" width="13.625" style="348" customWidth="1"/>
    <col min="6" max="7" width="7.875" style="354" customWidth="1"/>
    <col min="8" max="8" width="1.625" style="348" customWidth="1"/>
    <col min="9" max="16384" width="9" style="348"/>
  </cols>
  <sheetData>
    <row r="1" spans="2:7" ht="18" customHeight="1" x14ac:dyDescent="0.35">
      <c r="B1" s="362" t="s">
        <v>2117</v>
      </c>
      <c r="C1" s="363"/>
      <c r="D1" s="363"/>
      <c r="E1" s="363"/>
      <c r="F1" s="363"/>
      <c r="G1" s="363"/>
    </row>
    <row r="2" spans="2:7" ht="18" customHeight="1" x14ac:dyDescent="0.35">
      <c r="B2" s="362" t="s">
        <v>2118</v>
      </c>
      <c r="C2" s="363"/>
      <c r="D2" s="363"/>
      <c r="E2" s="363"/>
      <c r="F2" s="363"/>
      <c r="G2" s="363"/>
    </row>
    <row r="3" spans="2:7" x14ac:dyDescent="0.35">
      <c r="B3" s="390" t="s">
        <v>18</v>
      </c>
      <c r="C3" s="363"/>
      <c r="D3" s="390" t="s">
        <v>18</v>
      </c>
      <c r="E3" s="363"/>
      <c r="F3" s="363"/>
      <c r="G3" s="359" t="s">
        <v>18</v>
      </c>
    </row>
    <row r="4" spans="2:7" ht="2.4500000000000002" customHeight="1" x14ac:dyDescent="0.35"/>
    <row r="5" spans="2:7" ht="2.25" customHeight="1" x14ac:dyDescent="0.35"/>
    <row r="6" spans="2:7" ht="21" customHeight="1" x14ac:dyDescent="0.35">
      <c r="B6" s="389" t="s">
        <v>18</v>
      </c>
      <c r="C6" s="382"/>
      <c r="D6" s="361"/>
      <c r="E6" s="353" t="s">
        <v>1465</v>
      </c>
      <c r="F6" s="391" t="s">
        <v>1465</v>
      </c>
      <c r="G6" s="392"/>
    </row>
    <row r="7" spans="2:7" ht="24" customHeight="1" x14ac:dyDescent="0.35">
      <c r="B7" s="389" t="s">
        <v>18</v>
      </c>
      <c r="C7" s="382"/>
      <c r="D7" s="361"/>
      <c r="E7" s="353" t="s">
        <v>1464</v>
      </c>
      <c r="F7" s="391" t="s">
        <v>1141</v>
      </c>
      <c r="G7" s="392"/>
    </row>
    <row r="8" spans="2:7" x14ac:dyDescent="0.35">
      <c r="B8" s="369" t="s">
        <v>1190</v>
      </c>
      <c r="C8" s="382"/>
      <c r="D8" s="361"/>
      <c r="E8" s="7" t="s">
        <v>18</v>
      </c>
      <c r="F8" s="372" t="s">
        <v>18</v>
      </c>
      <c r="G8" s="373"/>
    </row>
    <row r="9" spans="2:7" ht="21" customHeight="1" x14ac:dyDescent="0.35">
      <c r="B9" s="8" t="s">
        <v>18</v>
      </c>
      <c r="C9" s="387" t="s">
        <v>1189</v>
      </c>
      <c r="D9" s="388"/>
      <c r="E9" s="9">
        <v>141932.9</v>
      </c>
      <c r="F9" s="370">
        <v>184130.47</v>
      </c>
      <c r="G9" s="371"/>
    </row>
    <row r="10" spans="2:7" ht="21" customHeight="1" x14ac:dyDescent="0.35">
      <c r="B10" s="8" t="s">
        <v>18</v>
      </c>
      <c r="C10" s="387" t="s">
        <v>1183</v>
      </c>
      <c r="D10" s="388"/>
      <c r="E10" s="9">
        <v>78186.3</v>
      </c>
      <c r="F10" s="370">
        <v>13482.2</v>
      </c>
      <c r="G10" s="371"/>
    </row>
    <row r="11" spans="2:7" ht="21" customHeight="1" x14ac:dyDescent="0.35">
      <c r="B11" s="8" t="s">
        <v>18</v>
      </c>
      <c r="C11" s="387" t="s">
        <v>1172</v>
      </c>
      <c r="D11" s="388"/>
      <c r="E11" s="9">
        <v>357231.13</v>
      </c>
      <c r="F11" s="370">
        <v>273274.37</v>
      </c>
      <c r="G11" s="371"/>
    </row>
    <row r="12" spans="2:7" ht="21" customHeight="1" x14ac:dyDescent="0.35">
      <c r="B12" s="8" t="s">
        <v>18</v>
      </c>
      <c r="C12" s="387" t="s">
        <v>1170</v>
      </c>
      <c r="D12" s="388"/>
      <c r="E12" s="9">
        <v>179160</v>
      </c>
      <c r="F12" s="370">
        <v>248355</v>
      </c>
      <c r="G12" s="371"/>
    </row>
    <row r="13" spans="2:7" ht="21" customHeight="1" x14ac:dyDescent="0.35">
      <c r="B13" s="8" t="s">
        <v>18</v>
      </c>
      <c r="C13" s="387" t="s">
        <v>1168</v>
      </c>
      <c r="D13" s="388"/>
      <c r="E13" s="9">
        <v>562</v>
      </c>
      <c r="F13" s="370">
        <v>2243</v>
      </c>
      <c r="G13" s="371"/>
    </row>
    <row r="14" spans="2:7" ht="24" customHeight="1" x14ac:dyDescent="0.35">
      <c r="B14" s="8" t="s">
        <v>18</v>
      </c>
      <c r="C14" s="387" t="s">
        <v>1271</v>
      </c>
      <c r="D14" s="388"/>
      <c r="E14" s="9">
        <v>852</v>
      </c>
      <c r="F14" s="370">
        <v>57441</v>
      </c>
      <c r="G14" s="371"/>
    </row>
    <row r="15" spans="2:7" ht="21" customHeight="1" x14ac:dyDescent="0.35">
      <c r="B15" s="384" t="s">
        <v>1420</v>
      </c>
      <c r="C15" s="385"/>
      <c r="D15" s="386"/>
      <c r="E15" s="67">
        <f>SUM(E9:E14)</f>
        <v>757924.33000000007</v>
      </c>
      <c r="F15" s="374">
        <f>SUM(F9:G14)</f>
        <v>778926.04</v>
      </c>
      <c r="G15" s="375"/>
    </row>
    <row r="16" spans="2:7" x14ac:dyDescent="0.35">
      <c r="B16" s="369" t="s">
        <v>1165</v>
      </c>
      <c r="C16" s="382"/>
      <c r="D16" s="361"/>
      <c r="E16" s="7" t="s">
        <v>18</v>
      </c>
      <c r="F16" s="372" t="s">
        <v>18</v>
      </c>
      <c r="G16" s="373"/>
    </row>
    <row r="17" spans="2:7" ht="21" customHeight="1" x14ac:dyDescent="0.35">
      <c r="B17" s="8" t="s">
        <v>18</v>
      </c>
      <c r="C17" s="383" t="s">
        <v>1164</v>
      </c>
      <c r="D17" s="361"/>
      <c r="E17" s="9">
        <v>15453196.07</v>
      </c>
      <c r="F17" s="370">
        <v>16289858.25</v>
      </c>
      <c r="G17" s="371"/>
    </row>
    <row r="18" spans="2:7" ht="21" customHeight="1" x14ac:dyDescent="0.35">
      <c r="B18" s="376" t="s">
        <v>1419</v>
      </c>
      <c r="C18" s="377"/>
      <c r="D18" s="378"/>
      <c r="E18" s="67">
        <v>15453196.07</v>
      </c>
      <c r="F18" s="374">
        <f>SUM(F17)</f>
        <v>16289858.25</v>
      </c>
      <c r="G18" s="375"/>
    </row>
    <row r="19" spans="2:7" x14ac:dyDescent="0.35">
      <c r="B19" s="369" t="s">
        <v>1152</v>
      </c>
      <c r="C19" s="382"/>
      <c r="D19" s="361"/>
      <c r="E19" s="7" t="s">
        <v>18</v>
      </c>
      <c r="F19" s="372" t="s">
        <v>18</v>
      </c>
      <c r="G19" s="373"/>
    </row>
    <row r="20" spans="2:7" ht="21" customHeight="1" x14ac:dyDescent="0.35">
      <c r="B20" s="8" t="s">
        <v>18</v>
      </c>
      <c r="C20" s="383" t="s">
        <v>1151</v>
      </c>
      <c r="D20" s="361"/>
      <c r="E20" s="9">
        <v>6770763</v>
      </c>
      <c r="F20" s="370">
        <v>18727711</v>
      </c>
      <c r="G20" s="371"/>
    </row>
    <row r="21" spans="2:7" ht="21" customHeight="1" x14ac:dyDescent="0.35">
      <c r="B21" s="376" t="s">
        <v>1418</v>
      </c>
      <c r="C21" s="377"/>
      <c r="D21" s="378"/>
      <c r="E21" s="67">
        <v>6770763</v>
      </c>
      <c r="F21" s="374">
        <f>SUM(F20)</f>
        <v>18727711</v>
      </c>
      <c r="G21" s="375"/>
    </row>
    <row r="22" spans="2:7" ht="21" customHeight="1" x14ac:dyDescent="0.35">
      <c r="B22" s="379" t="s">
        <v>13</v>
      </c>
      <c r="C22" s="380"/>
      <c r="D22" s="381"/>
      <c r="E22" s="67">
        <f>E15+E18+E21</f>
        <v>22981883.399999999</v>
      </c>
      <c r="F22" s="374">
        <f>F15+F18+F21</f>
        <v>35796495.289999999</v>
      </c>
      <c r="G22" s="375"/>
    </row>
    <row r="24" spans="2:7" x14ac:dyDescent="0.35">
      <c r="E24" s="354"/>
    </row>
  </sheetData>
  <mergeCells count="38">
    <mergeCell ref="C9:D9"/>
    <mergeCell ref="C10:D10"/>
    <mergeCell ref="B7:D7"/>
    <mergeCell ref="B8:D8"/>
    <mergeCell ref="B1:G1"/>
    <mergeCell ref="B2:G2"/>
    <mergeCell ref="B3:C3"/>
    <mergeCell ref="D3:F3"/>
    <mergeCell ref="B6:D6"/>
    <mergeCell ref="F6:G6"/>
    <mergeCell ref="F10:G10"/>
    <mergeCell ref="F9:G9"/>
    <mergeCell ref="F8:G8"/>
    <mergeCell ref="F7:G7"/>
    <mergeCell ref="B15:D15"/>
    <mergeCell ref="B16:D16"/>
    <mergeCell ref="C13:D13"/>
    <mergeCell ref="C14:D14"/>
    <mergeCell ref="C11:D11"/>
    <mergeCell ref="C12:D12"/>
    <mergeCell ref="F17:G17"/>
    <mergeCell ref="B21:D21"/>
    <mergeCell ref="B22:D22"/>
    <mergeCell ref="B19:D19"/>
    <mergeCell ref="C20:D20"/>
    <mergeCell ref="C17:D17"/>
    <mergeCell ref="B18:D18"/>
    <mergeCell ref="F22:G22"/>
    <mergeCell ref="F21:G21"/>
    <mergeCell ref="F20:G20"/>
    <mergeCell ref="F19:G19"/>
    <mergeCell ref="F18:G18"/>
    <mergeCell ref="F11:G11"/>
    <mergeCell ref="F16:G16"/>
    <mergeCell ref="F15:G15"/>
    <mergeCell ref="F14:G14"/>
    <mergeCell ref="F13:G13"/>
    <mergeCell ref="F12:G12"/>
  </mergeCells>
  <pageMargins left="0.78740157480314965" right="0.25" top="0.6692913385826772" bottom="0.39370078740157483" header="0.47244094488188981" footer="0.47244094488188981"/>
  <pageSetup paperSize="9" orientation="portrait" horizontalDpi="300" verticalDpi="300" r:id="rId1"/>
  <headerFooter alignWithMargins="0">
    <oddFooter>&amp;R&amp;"TH SarabunPSK,ธรรมดา"&amp;14เทศบัญญัติงบประมาณรายจ่าย ปี 2561 เทศบาลตำบลยุโป หน้า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9"/>
  <sheetViews>
    <sheetView showGridLines="0" workbookViewId="0">
      <selection activeCell="D11" sqref="D11"/>
    </sheetView>
  </sheetViews>
  <sheetFormatPr defaultRowHeight="21" x14ac:dyDescent="0.35"/>
  <cols>
    <col min="1" max="1" width="9" style="5"/>
    <col min="2" max="2" width="13" style="5" bestFit="1" customWidth="1"/>
    <col min="3" max="3" width="16" style="5" customWidth="1"/>
    <col min="4" max="4" width="30.75" style="5" customWidth="1"/>
    <col min="5" max="6" width="0" style="5" hidden="1" customWidth="1"/>
    <col min="7" max="16384" width="9" style="5"/>
  </cols>
  <sheetData>
    <row r="4" spans="2:4" x14ac:dyDescent="0.35">
      <c r="B4" s="16" t="s">
        <v>18</v>
      </c>
      <c r="C4" s="16" t="s">
        <v>18</v>
      </c>
      <c r="D4" s="16" t="s">
        <v>18</v>
      </c>
    </row>
    <row r="5" spans="2:4" x14ac:dyDescent="0.35">
      <c r="B5" s="366" t="s">
        <v>187</v>
      </c>
      <c r="C5" s="367"/>
      <c r="D5" s="367"/>
    </row>
    <row r="6" spans="2:4" x14ac:dyDescent="0.35">
      <c r="B6" s="394" t="s">
        <v>1463</v>
      </c>
      <c r="C6" s="367"/>
      <c r="D6" s="367"/>
    </row>
    <row r="7" spans="2:4" x14ac:dyDescent="0.35">
      <c r="B7" s="394" t="s">
        <v>1462</v>
      </c>
      <c r="C7" s="367"/>
      <c r="D7" s="367"/>
    </row>
    <row r="8" spans="2:4" x14ac:dyDescent="0.35">
      <c r="B8" s="394" t="s">
        <v>1461</v>
      </c>
      <c r="C8" s="367"/>
      <c r="D8" s="367"/>
    </row>
    <row r="9" spans="2:4" x14ac:dyDescent="0.35">
      <c r="B9" s="394" t="s">
        <v>1460</v>
      </c>
      <c r="C9" s="367"/>
      <c r="D9" s="367"/>
    </row>
    <row r="10" spans="2:4" x14ac:dyDescent="0.35">
      <c r="B10" s="16" t="s">
        <v>18</v>
      </c>
      <c r="C10" s="16" t="s">
        <v>18</v>
      </c>
      <c r="D10" s="16" t="s">
        <v>18</v>
      </c>
    </row>
    <row r="11" spans="2:4" x14ac:dyDescent="0.35">
      <c r="B11" s="17" t="s">
        <v>18</v>
      </c>
      <c r="C11" s="17" t="s">
        <v>18</v>
      </c>
      <c r="D11" s="18" t="s">
        <v>18</v>
      </c>
    </row>
    <row r="12" spans="2:4" x14ac:dyDescent="0.35">
      <c r="B12" s="19" t="s">
        <v>1459</v>
      </c>
      <c r="C12" s="20">
        <v>33.770000000000003</v>
      </c>
      <c r="D12" s="21" t="s">
        <v>1458</v>
      </c>
    </row>
    <row r="13" spans="2:4" x14ac:dyDescent="0.35">
      <c r="B13" s="17" t="s">
        <v>18</v>
      </c>
      <c r="C13" s="17" t="s">
        <v>18</v>
      </c>
      <c r="D13" s="18" t="s">
        <v>18</v>
      </c>
    </row>
    <row r="14" spans="2:4" x14ac:dyDescent="0.35">
      <c r="B14" s="19" t="s">
        <v>1457</v>
      </c>
      <c r="C14" s="22">
        <v>6911</v>
      </c>
      <c r="D14" s="21" t="s">
        <v>1454</v>
      </c>
    </row>
    <row r="15" spans="2:4" x14ac:dyDescent="0.35">
      <c r="B15" s="14" t="s">
        <v>1456</v>
      </c>
      <c r="C15" s="23">
        <v>3299</v>
      </c>
      <c r="D15" s="11" t="s">
        <v>1454</v>
      </c>
    </row>
    <row r="16" spans="2:4" x14ac:dyDescent="0.35">
      <c r="B16" s="14" t="s">
        <v>1455</v>
      </c>
      <c r="C16" s="23">
        <v>3612</v>
      </c>
      <c r="D16" s="11" t="s">
        <v>1454</v>
      </c>
    </row>
    <row r="17" spans="2:4" x14ac:dyDescent="0.35">
      <c r="B17" s="14" t="s">
        <v>18</v>
      </c>
      <c r="C17" s="13" t="s">
        <v>18</v>
      </c>
      <c r="D17" s="11" t="s">
        <v>18</v>
      </c>
    </row>
    <row r="18" spans="2:4" x14ac:dyDescent="0.35">
      <c r="B18" s="14" t="s">
        <v>18</v>
      </c>
      <c r="C18" s="13" t="s">
        <v>18</v>
      </c>
      <c r="D18" s="11" t="s">
        <v>18</v>
      </c>
    </row>
    <row r="19" spans="2:4" x14ac:dyDescent="0.35">
      <c r="B19" s="11" t="s">
        <v>18</v>
      </c>
      <c r="C19" s="393" t="s">
        <v>1666</v>
      </c>
      <c r="D19" s="367"/>
    </row>
  </sheetData>
  <mergeCells count="6">
    <mergeCell ref="C19:D19"/>
    <mergeCell ref="B5:D5"/>
    <mergeCell ref="B6:D6"/>
    <mergeCell ref="B7:D7"/>
    <mergeCell ref="B8:D8"/>
    <mergeCell ref="B9:D9"/>
  </mergeCells>
  <pageMargins left="0.78740157480314965" right="0.78740157480314965" top="0.6692913385826772" bottom="0.39370078740157483" header="0.47244094488188981" footer="0.47244094488188981"/>
  <pageSetup paperSize="9" orientation="portrait" horizontalDpi="300" verticalDpi="300" r:id="rId1"/>
  <headerFooter alignWithMargins="0">
    <oddFooter>&amp;R&amp;"TH SarabunPSK,ธรรมดา"&amp;14เทศบัญญัติงบประมาณรายจ่าย ปี 2561 เทศบาลตำบลยุโป หน้า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3:D52"/>
  <sheetViews>
    <sheetView showGridLines="0" view="pageBreakPreview" topLeftCell="A44" zoomScale="90" zoomScaleSheetLayoutView="90" workbookViewId="0">
      <selection activeCell="B46" sqref="B46:D46"/>
    </sheetView>
  </sheetViews>
  <sheetFormatPr defaultRowHeight="15" x14ac:dyDescent="0.25"/>
  <cols>
    <col min="1" max="1" width="9" style="1"/>
    <col min="2" max="2" width="43.375" style="1" customWidth="1"/>
    <col min="3" max="3" width="2.5" style="1" customWidth="1"/>
    <col min="4" max="4" width="21" style="1" customWidth="1"/>
    <col min="5" max="5" width="0" style="1" hidden="1" customWidth="1"/>
    <col min="6" max="16384" width="9" style="1"/>
  </cols>
  <sheetData>
    <row r="43" spans="2:4" ht="71.25" customHeight="1" x14ac:dyDescent="0.25"/>
    <row r="44" spans="2:4" ht="122.25" customHeight="1" x14ac:dyDescent="0.25"/>
    <row r="45" spans="2:4" ht="72" customHeight="1" x14ac:dyDescent="0.25">
      <c r="B45" s="397" t="s">
        <v>1453</v>
      </c>
      <c r="C45" s="396"/>
      <c r="D45" s="396"/>
    </row>
    <row r="46" spans="2:4" ht="66" customHeight="1" x14ac:dyDescent="0.25">
      <c r="B46" s="397" t="s">
        <v>1452</v>
      </c>
      <c r="C46" s="396"/>
      <c r="D46" s="396"/>
    </row>
    <row r="47" spans="2:4" ht="56.65" customHeight="1" x14ac:dyDescent="0.25">
      <c r="B47" s="397" t="s">
        <v>186</v>
      </c>
      <c r="C47" s="396"/>
      <c r="D47" s="396"/>
    </row>
    <row r="48" spans="2:4" ht="56.65" customHeight="1" x14ac:dyDescent="0.25">
      <c r="B48" s="397" t="s">
        <v>1451</v>
      </c>
      <c r="C48" s="396"/>
      <c r="D48" s="396"/>
    </row>
    <row r="49" spans="2:4" ht="35.450000000000003" customHeight="1" x14ac:dyDescent="0.25">
      <c r="B49" s="395" t="s">
        <v>187</v>
      </c>
      <c r="C49" s="396"/>
      <c r="D49" s="396"/>
    </row>
    <row r="50" spans="2:4" ht="35.450000000000003" customHeight="1" x14ac:dyDescent="0.25">
      <c r="B50" s="395" t="s">
        <v>1192</v>
      </c>
      <c r="C50" s="396"/>
      <c r="D50" s="396"/>
    </row>
    <row r="51" spans="2:4" ht="15.75" x14ac:dyDescent="0.25">
      <c r="B51" s="2" t="s">
        <v>18</v>
      </c>
      <c r="C51" s="3" t="s">
        <v>18</v>
      </c>
      <c r="D51" s="4" t="s">
        <v>18</v>
      </c>
    </row>
    <row r="52" spans="2:4" ht="0" hidden="1" customHeight="1" x14ac:dyDescent="0.25"/>
  </sheetData>
  <mergeCells count="6">
    <mergeCell ref="B50:D50"/>
    <mergeCell ref="B45:D45"/>
    <mergeCell ref="B46:D46"/>
    <mergeCell ref="B47:D47"/>
    <mergeCell ref="B48:D48"/>
    <mergeCell ref="B49:D49"/>
  </mergeCells>
  <pageMargins left="0.78740157480314965" right="0.78740157480314965" top="0.6692913385826772" bottom="0.39370078740157483" header="0.47244094488188981" footer="0.47244094488188981"/>
  <pageSetup paperSize="9" orientation="portrait" horizontalDpi="300" verticalDpi="300" r:id="rId1"/>
  <headerFooter alignWithMargins="0">
    <oddFooter>&amp;R&amp;"TH SarabunPSK,ธรรมดา"&amp;14เทศบัญญัติงบประมาณรายจ่าย ปี 2561 เทศบาลตำบลยุโป หน้า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3:O99"/>
  <sheetViews>
    <sheetView showGridLines="0" view="pageBreakPreview" topLeftCell="A57" zoomScaleSheetLayoutView="100" workbookViewId="0">
      <selection activeCell="B66" sqref="B66:K66"/>
    </sheetView>
  </sheetViews>
  <sheetFormatPr defaultRowHeight="21" x14ac:dyDescent="0.35"/>
  <cols>
    <col min="1" max="1" width="4" style="5" customWidth="1"/>
    <col min="2" max="2" width="4.25" style="5" customWidth="1"/>
    <col min="3" max="3" width="0" style="5" hidden="1" customWidth="1"/>
    <col min="4" max="5" width="3.5" style="5" customWidth="1"/>
    <col min="6" max="6" width="0.125" style="5" customWidth="1"/>
    <col min="7" max="7" width="14.875" style="5" customWidth="1"/>
    <col min="8" max="8" width="19.25" style="5" customWidth="1"/>
    <col min="9" max="9" width="8.75" style="5" customWidth="1"/>
    <col min="10" max="10" width="15.75" style="5" customWidth="1"/>
    <col min="11" max="11" width="5" style="5" customWidth="1"/>
    <col min="12" max="13" width="0" style="5" hidden="1" customWidth="1"/>
    <col min="14" max="14" width="0.125" style="5" customWidth="1"/>
    <col min="15" max="16" width="0" style="5" hidden="1" customWidth="1"/>
    <col min="17" max="16384" width="9" style="5"/>
  </cols>
  <sheetData>
    <row r="63" spans="2:11" x14ac:dyDescent="0.35">
      <c r="B63" s="401" t="s">
        <v>1417</v>
      </c>
      <c r="C63" s="402"/>
      <c r="D63" s="402"/>
      <c r="E63" s="402"/>
      <c r="F63" s="402"/>
      <c r="G63" s="402"/>
      <c r="H63" s="402"/>
      <c r="I63" s="402"/>
      <c r="J63" s="402"/>
      <c r="K63" s="402"/>
    </row>
    <row r="64" spans="2:11" x14ac:dyDescent="0.35">
      <c r="B64" s="403" t="s">
        <v>1416</v>
      </c>
      <c r="C64" s="402"/>
      <c r="D64" s="402"/>
      <c r="E64" s="402"/>
      <c r="F64" s="402"/>
      <c r="G64" s="402"/>
      <c r="H64" s="402"/>
      <c r="I64" s="402"/>
      <c r="J64" s="402"/>
      <c r="K64" s="402"/>
    </row>
    <row r="66" spans="2:14" x14ac:dyDescent="0.35">
      <c r="B66" s="400" t="s">
        <v>1450</v>
      </c>
      <c r="C66" s="367"/>
      <c r="D66" s="367"/>
      <c r="E66" s="367"/>
      <c r="F66" s="367"/>
      <c r="G66" s="367"/>
      <c r="H66" s="367"/>
      <c r="I66" s="367"/>
      <c r="J66" s="367"/>
      <c r="K66" s="367"/>
    </row>
    <row r="67" spans="2:14" x14ac:dyDescent="0.35">
      <c r="B67" s="398" t="s">
        <v>1449</v>
      </c>
      <c r="C67" s="367"/>
      <c r="D67" s="367"/>
      <c r="E67" s="367"/>
      <c r="F67" s="367"/>
      <c r="G67" s="367"/>
      <c r="H67" s="367"/>
      <c r="I67" s="367"/>
      <c r="J67" s="367"/>
      <c r="K67" s="367"/>
    </row>
    <row r="68" spans="2:14" x14ac:dyDescent="0.35">
      <c r="B68" s="11" t="s">
        <v>18</v>
      </c>
      <c r="C68" s="400" t="s">
        <v>1448</v>
      </c>
      <c r="D68" s="367"/>
      <c r="E68" s="367"/>
      <c r="F68" s="367"/>
      <c r="G68" s="367"/>
      <c r="H68" s="367"/>
      <c r="I68" s="367"/>
      <c r="J68" s="367"/>
      <c r="K68" s="367"/>
    </row>
    <row r="69" spans="2:14" x14ac:dyDescent="0.35">
      <c r="B69" s="11" t="s">
        <v>18</v>
      </c>
      <c r="C69" s="398" t="s">
        <v>18</v>
      </c>
      <c r="D69" s="367"/>
      <c r="E69" s="398" t="s">
        <v>1447</v>
      </c>
      <c r="F69" s="367"/>
      <c r="G69" s="367"/>
      <c r="H69" s="367"/>
      <c r="I69" s="367"/>
      <c r="J69" s="367"/>
      <c r="K69" s="367"/>
    </row>
    <row r="70" spans="2:14" x14ac:dyDescent="0.35">
      <c r="B70" s="11" t="s">
        <v>18</v>
      </c>
      <c r="C70" s="398" t="s">
        <v>18</v>
      </c>
      <c r="D70" s="367"/>
      <c r="E70" s="11" t="s">
        <v>18</v>
      </c>
      <c r="F70" s="398" t="s">
        <v>1474</v>
      </c>
      <c r="G70" s="367"/>
      <c r="H70" s="367"/>
      <c r="I70" s="367"/>
      <c r="J70" s="367"/>
      <c r="K70" s="367"/>
    </row>
    <row r="71" spans="2:14" s="10" customFormat="1" x14ac:dyDescent="0.35">
      <c r="G71" s="10" t="s">
        <v>1475</v>
      </c>
    </row>
    <row r="72" spans="2:14" x14ac:dyDescent="0.35">
      <c r="B72" s="11" t="s">
        <v>18</v>
      </c>
      <c r="C72" s="398" t="s">
        <v>18</v>
      </c>
      <c r="D72" s="367"/>
      <c r="E72" s="11" t="s">
        <v>18</v>
      </c>
      <c r="F72" s="398" t="s">
        <v>1446</v>
      </c>
      <c r="G72" s="367"/>
      <c r="H72" s="367"/>
      <c r="I72" s="367"/>
      <c r="J72" s="367"/>
      <c r="K72" s="367"/>
    </row>
    <row r="73" spans="2:14" x14ac:dyDescent="0.35">
      <c r="B73" s="11" t="s">
        <v>18</v>
      </c>
      <c r="C73" s="398" t="s">
        <v>18</v>
      </c>
      <c r="D73" s="367"/>
      <c r="E73" s="11" t="s">
        <v>18</v>
      </c>
      <c r="F73" s="398" t="s">
        <v>1445</v>
      </c>
      <c r="G73" s="367"/>
      <c r="H73" s="367"/>
      <c r="I73" s="367"/>
      <c r="J73" s="367"/>
      <c r="K73" s="367"/>
    </row>
    <row r="74" spans="2:14" x14ac:dyDescent="0.35">
      <c r="B74" s="11" t="s">
        <v>18</v>
      </c>
      <c r="C74" s="398" t="s">
        <v>18</v>
      </c>
      <c r="D74" s="367"/>
      <c r="E74" s="11" t="s">
        <v>18</v>
      </c>
      <c r="F74" s="398" t="s">
        <v>1444</v>
      </c>
      <c r="G74" s="367"/>
      <c r="H74" s="367"/>
      <c r="I74" s="367"/>
      <c r="J74" s="367"/>
      <c r="K74" s="367"/>
    </row>
    <row r="75" spans="2:14" x14ac:dyDescent="0.35">
      <c r="B75" s="11" t="s">
        <v>18</v>
      </c>
      <c r="C75" s="398" t="s">
        <v>18</v>
      </c>
      <c r="D75" s="367"/>
      <c r="E75" s="11" t="s">
        <v>18</v>
      </c>
      <c r="F75" s="398" t="s">
        <v>1443</v>
      </c>
      <c r="G75" s="367"/>
      <c r="H75" s="367"/>
      <c r="I75" s="367"/>
      <c r="J75" s="367"/>
      <c r="K75" s="367"/>
    </row>
    <row r="76" spans="2:14" x14ac:dyDescent="0.35">
      <c r="B76" s="11" t="s">
        <v>18</v>
      </c>
      <c r="C76" s="398" t="s">
        <v>18</v>
      </c>
      <c r="D76" s="367"/>
      <c r="E76" s="11" t="s">
        <v>18</v>
      </c>
      <c r="F76" s="398" t="s">
        <v>1442</v>
      </c>
      <c r="G76" s="367"/>
      <c r="H76" s="367"/>
      <c r="I76" s="367"/>
      <c r="J76" s="367"/>
      <c r="K76" s="367"/>
    </row>
    <row r="77" spans="2:14" x14ac:dyDescent="0.35">
      <c r="B77" s="11" t="s">
        <v>18</v>
      </c>
      <c r="C77" s="398" t="s">
        <v>18</v>
      </c>
      <c r="D77" s="367"/>
      <c r="E77" s="398" t="s">
        <v>1441</v>
      </c>
      <c r="F77" s="367"/>
      <c r="G77" s="367"/>
      <c r="H77" s="367"/>
      <c r="I77" s="367"/>
      <c r="J77" s="367"/>
      <c r="K77" s="367"/>
    </row>
    <row r="78" spans="2:14" x14ac:dyDescent="0.35">
      <c r="B78" s="11" t="s">
        <v>18</v>
      </c>
      <c r="D78" s="400" t="s">
        <v>1440</v>
      </c>
      <c r="E78" s="367"/>
      <c r="F78" s="367"/>
      <c r="G78" s="367"/>
      <c r="H78" s="367"/>
      <c r="I78" s="367"/>
      <c r="J78" s="367"/>
      <c r="K78" s="367"/>
      <c r="L78" s="367"/>
    </row>
    <row r="79" spans="2:14" x14ac:dyDescent="0.35">
      <c r="B79" s="11" t="s">
        <v>18</v>
      </c>
      <c r="C79" s="398" t="s">
        <v>18</v>
      </c>
      <c r="D79" s="367"/>
      <c r="E79" s="398" t="s">
        <v>1439</v>
      </c>
      <c r="F79" s="367"/>
      <c r="G79" s="367"/>
      <c r="H79" s="367"/>
      <c r="I79" s="367"/>
      <c r="J79" s="367"/>
      <c r="K79" s="367"/>
    </row>
    <row r="80" spans="2:14" x14ac:dyDescent="0.35">
      <c r="B80" s="11" t="s">
        <v>18</v>
      </c>
      <c r="C80" s="398" t="s">
        <v>18</v>
      </c>
      <c r="D80" s="367"/>
      <c r="E80" s="11" t="s">
        <v>18</v>
      </c>
      <c r="F80" s="398" t="s">
        <v>1189</v>
      </c>
      <c r="G80" s="367"/>
      <c r="H80" s="367"/>
      <c r="I80" s="13" t="s">
        <v>190</v>
      </c>
      <c r="J80" s="14" t="s">
        <v>1438</v>
      </c>
      <c r="K80" s="399" t="s">
        <v>189</v>
      </c>
      <c r="L80" s="367"/>
      <c r="M80" s="367"/>
      <c r="N80" s="367"/>
    </row>
    <row r="81" spans="2:15" x14ac:dyDescent="0.35">
      <c r="B81" s="11" t="s">
        <v>18</v>
      </c>
      <c r="C81" s="398" t="s">
        <v>18</v>
      </c>
      <c r="D81" s="367"/>
      <c r="E81" s="11" t="s">
        <v>18</v>
      </c>
      <c r="F81" s="398" t="s">
        <v>1183</v>
      </c>
      <c r="G81" s="367"/>
      <c r="H81" s="367"/>
      <c r="I81" s="13" t="s">
        <v>190</v>
      </c>
      <c r="J81" s="14" t="s">
        <v>1437</v>
      </c>
      <c r="K81" s="399" t="s">
        <v>189</v>
      </c>
      <c r="L81" s="367"/>
      <c r="M81" s="367"/>
      <c r="N81" s="367"/>
    </row>
    <row r="82" spans="2:15" x14ac:dyDescent="0.35">
      <c r="B82" s="11" t="s">
        <v>18</v>
      </c>
      <c r="C82" s="398" t="s">
        <v>18</v>
      </c>
      <c r="D82" s="367"/>
      <c r="E82" s="11" t="s">
        <v>18</v>
      </c>
      <c r="F82" s="398" t="s">
        <v>1172</v>
      </c>
      <c r="G82" s="367"/>
      <c r="H82" s="367"/>
      <c r="I82" s="13" t="s">
        <v>190</v>
      </c>
      <c r="J82" s="14" t="s">
        <v>1436</v>
      </c>
      <c r="K82" s="399" t="s">
        <v>189</v>
      </c>
      <c r="L82" s="367"/>
      <c r="M82" s="367"/>
      <c r="N82" s="367"/>
    </row>
    <row r="83" spans="2:15" x14ac:dyDescent="0.35">
      <c r="B83" s="11" t="s">
        <v>18</v>
      </c>
      <c r="C83" s="398" t="s">
        <v>18</v>
      </c>
      <c r="D83" s="367"/>
      <c r="E83" s="11" t="s">
        <v>18</v>
      </c>
      <c r="F83" s="398" t="s">
        <v>1170</v>
      </c>
      <c r="G83" s="367"/>
      <c r="H83" s="367"/>
      <c r="I83" s="13" t="s">
        <v>190</v>
      </c>
      <c r="J83" s="14" t="s">
        <v>1435</v>
      </c>
      <c r="K83" s="399" t="s">
        <v>189</v>
      </c>
      <c r="L83" s="367"/>
      <c r="M83" s="367"/>
      <c r="N83" s="367"/>
    </row>
    <row r="84" spans="2:15" x14ac:dyDescent="0.35">
      <c r="B84" s="11" t="s">
        <v>18</v>
      </c>
      <c r="C84" s="398" t="s">
        <v>18</v>
      </c>
      <c r="D84" s="367"/>
      <c r="E84" s="11" t="s">
        <v>18</v>
      </c>
      <c r="F84" s="398" t="s">
        <v>1168</v>
      </c>
      <c r="G84" s="367"/>
      <c r="H84" s="367"/>
      <c r="I84" s="13" t="s">
        <v>190</v>
      </c>
      <c r="J84" s="14" t="s">
        <v>1434</v>
      </c>
      <c r="K84" s="399" t="s">
        <v>189</v>
      </c>
      <c r="L84" s="367"/>
      <c r="M84" s="367"/>
      <c r="N84" s="367"/>
    </row>
    <row r="85" spans="2:15" x14ac:dyDescent="0.35">
      <c r="B85" s="11" t="s">
        <v>18</v>
      </c>
      <c r="C85" s="398" t="s">
        <v>18</v>
      </c>
      <c r="D85" s="367"/>
      <c r="E85" s="11" t="s">
        <v>18</v>
      </c>
      <c r="F85" s="398" t="s">
        <v>1271</v>
      </c>
      <c r="G85" s="367"/>
      <c r="H85" s="367"/>
      <c r="I85" s="13" t="s">
        <v>190</v>
      </c>
      <c r="J85" s="14" t="s">
        <v>1433</v>
      </c>
      <c r="K85" s="399" t="s">
        <v>189</v>
      </c>
      <c r="L85" s="367"/>
      <c r="M85" s="367"/>
      <c r="N85" s="367"/>
    </row>
    <row r="86" spans="2:15" x14ac:dyDescent="0.35">
      <c r="B86" s="11" t="s">
        <v>18</v>
      </c>
      <c r="C86" s="398" t="s">
        <v>18</v>
      </c>
      <c r="D86" s="367"/>
      <c r="E86" s="11" t="s">
        <v>18</v>
      </c>
      <c r="F86" s="398" t="s">
        <v>1164</v>
      </c>
      <c r="G86" s="367"/>
      <c r="H86" s="367"/>
      <c r="I86" s="13" t="s">
        <v>190</v>
      </c>
      <c r="J86" s="14" t="s">
        <v>1432</v>
      </c>
      <c r="K86" s="399" t="s">
        <v>189</v>
      </c>
      <c r="L86" s="367"/>
      <c r="M86" s="367"/>
      <c r="N86" s="367"/>
    </row>
    <row r="87" spans="2:15" x14ac:dyDescent="0.35">
      <c r="B87" s="11" t="s">
        <v>18</v>
      </c>
      <c r="C87" s="398" t="s">
        <v>18</v>
      </c>
      <c r="D87" s="367"/>
      <c r="E87" s="11" t="s">
        <v>18</v>
      </c>
      <c r="F87" s="398" t="s">
        <v>1151</v>
      </c>
      <c r="G87" s="367"/>
      <c r="H87" s="367"/>
      <c r="I87" s="13" t="s">
        <v>190</v>
      </c>
      <c r="J87" s="14" t="s">
        <v>1431</v>
      </c>
      <c r="K87" s="399" t="s">
        <v>189</v>
      </c>
      <c r="L87" s="367"/>
      <c r="M87" s="367"/>
      <c r="N87" s="367"/>
    </row>
    <row r="88" spans="2:15" x14ac:dyDescent="0.35">
      <c r="B88" s="11" t="s">
        <v>18</v>
      </c>
      <c r="C88" s="398" t="s">
        <v>18</v>
      </c>
      <c r="D88" s="367"/>
      <c r="E88" s="398" t="s">
        <v>1430</v>
      </c>
      <c r="F88" s="367"/>
      <c r="G88" s="367"/>
      <c r="H88" s="367"/>
      <c r="I88" s="367"/>
      <c r="J88" s="367"/>
      <c r="K88" s="367"/>
      <c r="L88" s="367"/>
      <c r="M88" s="367"/>
      <c r="N88" s="367"/>
      <c r="O88" s="367"/>
    </row>
    <row r="89" spans="2:15" x14ac:dyDescent="0.35">
      <c r="B89" s="11" t="s">
        <v>18</v>
      </c>
      <c r="C89" s="398" t="s">
        <v>18</v>
      </c>
      <c r="D89" s="367"/>
      <c r="E89" s="398" t="s">
        <v>1429</v>
      </c>
      <c r="F89" s="367"/>
      <c r="G89" s="367"/>
      <c r="H89" s="367"/>
      <c r="I89" s="367"/>
      <c r="J89" s="367"/>
      <c r="K89" s="367"/>
      <c r="L89" s="367"/>
      <c r="M89" s="367"/>
      <c r="N89" s="367"/>
      <c r="O89" s="367"/>
    </row>
    <row r="90" spans="2:15" x14ac:dyDescent="0.35">
      <c r="B90" s="11" t="s">
        <v>18</v>
      </c>
      <c r="C90" s="398" t="s">
        <v>18</v>
      </c>
      <c r="D90" s="367"/>
      <c r="E90" s="11" t="s">
        <v>18</v>
      </c>
      <c r="F90" s="398" t="s">
        <v>16</v>
      </c>
      <c r="G90" s="367"/>
      <c r="H90" s="367"/>
      <c r="I90" s="13" t="s">
        <v>190</v>
      </c>
      <c r="J90" s="14" t="s">
        <v>1428</v>
      </c>
      <c r="K90" s="399" t="s">
        <v>189</v>
      </c>
      <c r="L90" s="367"/>
      <c r="M90" s="367"/>
      <c r="N90" s="367"/>
      <c r="O90" s="367"/>
    </row>
    <row r="91" spans="2:15" x14ac:dyDescent="0.35">
      <c r="B91" s="11" t="s">
        <v>18</v>
      </c>
      <c r="C91" s="398" t="s">
        <v>18</v>
      </c>
      <c r="D91" s="367"/>
      <c r="E91" s="11" t="s">
        <v>18</v>
      </c>
      <c r="F91" s="398" t="s">
        <v>25</v>
      </c>
      <c r="G91" s="367"/>
      <c r="H91" s="367"/>
      <c r="I91" s="13" t="s">
        <v>190</v>
      </c>
      <c r="J91" s="14" t="s">
        <v>1427</v>
      </c>
      <c r="K91" s="399" t="s">
        <v>189</v>
      </c>
      <c r="L91" s="367"/>
      <c r="M91" s="367"/>
      <c r="N91" s="367"/>
      <c r="O91" s="367"/>
    </row>
    <row r="92" spans="2:15" x14ac:dyDescent="0.35">
      <c r="B92" s="11" t="s">
        <v>18</v>
      </c>
      <c r="C92" s="398" t="s">
        <v>18</v>
      </c>
      <c r="D92" s="367"/>
      <c r="E92" s="11" t="s">
        <v>18</v>
      </c>
      <c r="F92" s="398" t="s">
        <v>38</v>
      </c>
      <c r="G92" s="367"/>
      <c r="H92" s="367"/>
      <c r="I92" s="13" t="s">
        <v>190</v>
      </c>
      <c r="J92" s="14" t="s">
        <v>1426</v>
      </c>
      <c r="K92" s="399" t="s">
        <v>189</v>
      </c>
      <c r="L92" s="367"/>
      <c r="M92" s="367"/>
      <c r="N92" s="367"/>
      <c r="O92" s="367"/>
    </row>
    <row r="93" spans="2:15" s="10" customFormat="1" x14ac:dyDescent="0.35">
      <c r="B93" s="12"/>
      <c r="C93" s="12"/>
      <c r="E93" s="12"/>
      <c r="F93" s="12"/>
      <c r="I93" s="15"/>
      <c r="J93" s="40"/>
      <c r="K93" s="15"/>
    </row>
    <row r="94" spans="2:15" x14ac:dyDescent="0.35">
      <c r="B94" s="11" t="s">
        <v>18</v>
      </c>
      <c r="C94" s="398" t="s">
        <v>18</v>
      </c>
      <c r="D94" s="367"/>
      <c r="E94" s="11" t="s">
        <v>18</v>
      </c>
      <c r="F94" s="398" t="s">
        <v>150</v>
      </c>
      <c r="G94" s="367"/>
      <c r="H94" s="367"/>
      <c r="I94" s="13" t="s">
        <v>190</v>
      </c>
      <c r="J94" s="14" t="s">
        <v>1425</v>
      </c>
      <c r="K94" s="399" t="s">
        <v>189</v>
      </c>
      <c r="L94" s="367"/>
      <c r="M94" s="367"/>
      <c r="N94" s="367"/>
      <c r="O94" s="367"/>
    </row>
    <row r="95" spans="2:15" x14ac:dyDescent="0.35">
      <c r="B95" s="11" t="s">
        <v>18</v>
      </c>
      <c r="C95" s="398" t="s">
        <v>18</v>
      </c>
      <c r="D95" s="367"/>
      <c r="E95" s="11" t="s">
        <v>18</v>
      </c>
      <c r="F95" s="398" t="s">
        <v>179</v>
      </c>
      <c r="G95" s="367"/>
      <c r="H95" s="367"/>
      <c r="I95" s="13" t="s">
        <v>190</v>
      </c>
      <c r="J95" s="14" t="s">
        <v>1199</v>
      </c>
      <c r="K95" s="399" t="s">
        <v>189</v>
      </c>
      <c r="L95" s="367"/>
      <c r="M95" s="367"/>
      <c r="N95" s="367"/>
      <c r="O95" s="367"/>
    </row>
    <row r="96" spans="2:15" x14ac:dyDescent="0.35">
      <c r="B96" s="11" t="s">
        <v>18</v>
      </c>
      <c r="C96" s="398" t="s">
        <v>18</v>
      </c>
      <c r="D96" s="367"/>
      <c r="E96" s="11" t="s">
        <v>18</v>
      </c>
      <c r="F96" s="398" t="s">
        <v>181</v>
      </c>
      <c r="G96" s="367"/>
      <c r="H96" s="367"/>
      <c r="I96" s="13" t="s">
        <v>190</v>
      </c>
      <c r="J96" s="14" t="s">
        <v>1424</v>
      </c>
      <c r="K96" s="399" t="s">
        <v>189</v>
      </c>
      <c r="L96" s="367"/>
      <c r="M96" s="367"/>
      <c r="N96" s="367"/>
      <c r="O96" s="367"/>
    </row>
    <row r="97" spans="2:15" x14ac:dyDescent="0.35">
      <c r="B97" s="11" t="s">
        <v>18</v>
      </c>
      <c r="C97" s="398" t="s">
        <v>18</v>
      </c>
      <c r="D97" s="367"/>
      <c r="E97" s="398" t="s">
        <v>1423</v>
      </c>
      <c r="F97" s="367"/>
      <c r="G97" s="367"/>
      <c r="H97" s="367"/>
      <c r="I97" s="367"/>
      <c r="J97" s="367"/>
      <c r="K97" s="367"/>
      <c r="L97" s="367"/>
      <c r="M97" s="367"/>
      <c r="N97" s="367"/>
      <c r="O97" s="367"/>
    </row>
    <row r="98" spans="2:15" x14ac:dyDescent="0.35">
      <c r="B98" s="11" t="s">
        <v>18</v>
      </c>
      <c r="C98" s="398" t="s">
        <v>18</v>
      </c>
      <c r="D98" s="367"/>
      <c r="E98" s="398" t="s">
        <v>1422</v>
      </c>
      <c r="F98" s="367"/>
      <c r="G98" s="367"/>
      <c r="H98" s="367"/>
      <c r="I98" s="367"/>
      <c r="J98" s="367"/>
      <c r="K98" s="367"/>
      <c r="L98" s="367"/>
      <c r="M98" s="367"/>
      <c r="N98" s="367"/>
      <c r="O98" s="367"/>
    </row>
    <row r="99" spans="2:15" x14ac:dyDescent="0.35">
      <c r="B99" s="11" t="s">
        <v>18</v>
      </c>
      <c r="C99" s="398" t="s">
        <v>18</v>
      </c>
      <c r="D99" s="367"/>
      <c r="E99" s="398" t="s">
        <v>1421</v>
      </c>
      <c r="F99" s="367"/>
      <c r="G99" s="367"/>
      <c r="H99" s="367"/>
      <c r="I99" s="367"/>
      <c r="J99" s="367"/>
      <c r="K99" s="367"/>
      <c r="L99" s="367"/>
      <c r="M99" s="367"/>
      <c r="N99" s="367"/>
      <c r="O99" s="367"/>
    </row>
  </sheetData>
  <mergeCells count="76">
    <mergeCell ref="B63:K63"/>
    <mergeCell ref="B64:K64"/>
    <mergeCell ref="B66:K66"/>
    <mergeCell ref="B67:K67"/>
    <mergeCell ref="C68:K68"/>
    <mergeCell ref="C69:D69"/>
    <mergeCell ref="E69:K69"/>
    <mergeCell ref="C70:D70"/>
    <mergeCell ref="F70:K70"/>
    <mergeCell ref="C72:D72"/>
    <mergeCell ref="F72:K72"/>
    <mergeCell ref="C73:D73"/>
    <mergeCell ref="F73:K73"/>
    <mergeCell ref="C74:D74"/>
    <mergeCell ref="F74:K74"/>
    <mergeCell ref="C75:D75"/>
    <mergeCell ref="F75:K75"/>
    <mergeCell ref="C76:D76"/>
    <mergeCell ref="F76:K76"/>
    <mergeCell ref="C77:D77"/>
    <mergeCell ref="E77:K77"/>
    <mergeCell ref="D78:L78"/>
    <mergeCell ref="C79:D79"/>
    <mergeCell ref="E79:K79"/>
    <mergeCell ref="C80:D80"/>
    <mergeCell ref="F80:H80"/>
    <mergeCell ref="K80:N80"/>
    <mergeCell ref="C81:D81"/>
    <mergeCell ref="F81:H81"/>
    <mergeCell ref="K81:N81"/>
    <mergeCell ref="C82:D82"/>
    <mergeCell ref="F82:H82"/>
    <mergeCell ref="K82:N82"/>
    <mergeCell ref="C83:D83"/>
    <mergeCell ref="F83:H83"/>
    <mergeCell ref="K83:N83"/>
    <mergeCell ref="C84:D84"/>
    <mergeCell ref="F84:H84"/>
    <mergeCell ref="K84:N84"/>
    <mergeCell ref="C88:D88"/>
    <mergeCell ref="E88:O88"/>
    <mergeCell ref="C85:D85"/>
    <mergeCell ref="F85:H85"/>
    <mergeCell ref="K85:N85"/>
    <mergeCell ref="C86:D86"/>
    <mergeCell ref="F86:H86"/>
    <mergeCell ref="K86:N86"/>
    <mergeCell ref="C87:D87"/>
    <mergeCell ref="F87:H87"/>
    <mergeCell ref="K87:N87"/>
    <mergeCell ref="C89:D89"/>
    <mergeCell ref="E89:O89"/>
    <mergeCell ref="C90:D90"/>
    <mergeCell ref="F90:H90"/>
    <mergeCell ref="K90:O90"/>
    <mergeCell ref="C91:D91"/>
    <mergeCell ref="F91:H91"/>
    <mergeCell ref="K91:O91"/>
    <mergeCell ref="C92:D92"/>
    <mergeCell ref="F92:H92"/>
    <mergeCell ref="K92:O92"/>
    <mergeCell ref="C94:D94"/>
    <mergeCell ref="F94:H94"/>
    <mergeCell ref="K94:O94"/>
    <mergeCell ref="C95:D95"/>
    <mergeCell ref="F95:H95"/>
    <mergeCell ref="K95:O95"/>
    <mergeCell ref="C98:D98"/>
    <mergeCell ref="E98:O98"/>
    <mergeCell ref="C99:D99"/>
    <mergeCell ref="E99:O99"/>
    <mergeCell ref="C96:D96"/>
    <mergeCell ref="F96:H96"/>
    <mergeCell ref="K96:O96"/>
    <mergeCell ref="C97:D97"/>
    <mergeCell ref="E97:O97"/>
  </mergeCells>
  <pageMargins left="0.78740157480314965" right="0.78740157480314965" top="0.6692913385826772" bottom="0.39370078740157483" header="0.47244094488188981" footer="0.47244094488188981"/>
  <pageSetup paperSize="9" orientation="portrait" horizontalDpi="300" verticalDpi="300" r:id="rId1"/>
  <headerFooter alignWithMargins="0">
    <oddFooter>&amp;R&amp;"TH SarabunPSK,ธรรมดา"&amp;14เทศบัญญัติงบประมาณรายจ่าย ปี 2561 เทศบาลตำบลยุโป หน้า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9:I149"/>
  <sheetViews>
    <sheetView showGridLines="0" view="pageBreakPreview" topLeftCell="A128" zoomScaleSheetLayoutView="100" workbookViewId="0">
      <selection activeCell="F136" sqref="F136:G141"/>
    </sheetView>
  </sheetViews>
  <sheetFormatPr defaultRowHeight="21" x14ac:dyDescent="0.35"/>
  <cols>
    <col min="1" max="1" width="0.375" style="5" customWidth="1"/>
    <col min="2" max="2" width="2.625" style="5" customWidth="1"/>
    <col min="3" max="3" width="19" style="5" customWidth="1"/>
    <col min="4" max="4" width="26.5" style="5" customWidth="1"/>
    <col min="5" max="5" width="13.625" style="5" customWidth="1"/>
    <col min="6" max="6" width="5.75" style="70" customWidth="1"/>
    <col min="7" max="7" width="6.375" style="70" customWidth="1"/>
    <col min="8" max="8" width="6.25" style="70" customWidth="1"/>
    <col min="9" max="9" width="5.75" style="70" customWidth="1"/>
    <col min="10" max="10" width="1.625" style="5" customWidth="1"/>
    <col min="11" max="16384" width="9" style="5"/>
  </cols>
  <sheetData>
    <row r="109" spans="6:9" s="10" customFormat="1" x14ac:dyDescent="0.35">
      <c r="F109" s="70"/>
      <c r="G109" s="70"/>
      <c r="H109" s="70"/>
      <c r="I109" s="70"/>
    </row>
    <row r="110" spans="6:9" s="10" customFormat="1" x14ac:dyDescent="0.35">
      <c r="F110" s="70"/>
      <c r="G110" s="70"/>
      <c r="H110" s="70"/>
      <c r="I110" s="70"/>
    </row>
    <row r="111" spans="6:9" s="10" customFormat="1" x14ac:dyDescent="0.35">
      <c r="F111" s="70"/>
      <c r="G111" s="70"/>
      <c r="H111" s="70"/>
      <c r="I111" s="70"/>
    </row>
    <row r="112" spans="6:9" s="10" customFormat="1" x14ac:dyDescent="0.35">
      <c r="F112" s="70"/>
      <c r="G112" s="70"/>
      <c r="H112" s="70"/>
      <c r="I112" s="70"/>
    </row>
    <row r="113" spans="2:9" s="10" customFormat="1" x14ac:dyDescent="0.35">
      <c r="F113" s="70"/>
      <c r="G113" s="70"/>
      <c r="H113" s="70"/>
      <c r="I113" s="70"/>
    </row>
    <row r="114" spans="2:9" s="10" customFormat="1" x14ac:dyDescent="0.35">
      <c r="F114" s="70"/>
      <c r="G114" s="70"/>
      <c r="H114" s="70"/>
      <c r="I114" s="70"/>
    </row>
    <row r="115" spans="2:9" s="10" customFormat="1" x14ac:dyDescent="0.35">
      <c r="F115" s="70"/>
      <c r="G115" s="70"/>
      <c r="H115" s="70"/>
      <c r="I115" s="70"/>
    </row>
    <row r="116" spans="2:9" s="10" customFormat="1" x14ac:dyDescent="0.35">
      <c r="F116" s="70"/>
      <c r="G116" s="70"/>
      <c r="H116" s="70"/>
      <c r="I116" s="70"/>
    </row>
    <row r="117" spans="2:9" s="10" customFormat="1" x14ac:dyDescent="0.35">
      <c r="F117" s="70"/>
      <c r="G117" s="70"/>
      <c r="H117" s="70"/>
      <c r="I117" s="70"/>
    </row>
    <row r="118" spans="2:9" s="10" customFormat="1" x14ac:dyDescent="0.35">
      <c r="F118" s="70"/>
      <c r="G118" s="70"/>
      <c r="H118" s="70"/>
      <c r="I118" s="70"/>
    </row>
    <row r="119" spans="2:9" s="10" customFormat="1" x14ac:dyDescent="0.35">
      <c r="F119" s="70"/>
      <c r="G119" s="70"/>
      <c r="H119" s="70"/>
      <c r="I119" s="70"/>
    </row>
    <row r="120" spans="2:9" s="10" customFormat="1" x14ac:dyDescent="0.35">
      <c r="F120" s="70"/>
      <c r="G120" s="70"/>
      <c r="H120" s="70"/>
      <c r="I120" s="70"/>
    </row>
    <row r="121" spans="2:9" s="10" customFormat="1" x14ac:dyDescent="0.35">
      <c r="F121" s="70"/>
      <c r="G121" s="70"/>
      <c r="H121" s="70"/>
      <c r="I121" s="70"/>
    </row>
    <row r="122" spans="2:9" s="10" customFormat="1" x14ac:dyDescent="0.35">
      <c r="F122" s="70"/>
      <c r="G122" s="70"/>
      <c r="H122" s="70"/>
      <c r="I122" s="70"/>
    </row>
    <row r="123" spans="2:9" s="10" customFormat="1" x14ac:dyDescent="0.35">
      <c r="F123" s="70"/>
      <c r="G123" s="70"/>
      <c r="H123" s="70"/>
      <c r="I123" s="70"/>
    </row>
    <row r="124" spans="2:9" s="10" customFormat="1" x14ac:dyDescent="0.35">
      <c r="F124" s="70"/>
      <c r="G124" s="70"/>
      <c r="H124" s="70"/>
      <c r="I124" s="70"/>
    </row>
    <row r="125" spans="2:9" s="10" customFormat="1" x14ac:dyDescent="0.35">
      <c r="F125" s="70"/>
      <c r="G125" s="70"/>
      <c r="H125" s="70"/>
      <c r="I125" s="70"/>
    </row>
    <row r="126" spans="2:9" x14ac:dyDescent="0.35">
      <c r="B126" s="390" t="s">
        <v>18</v>
      </c>
      <c r="C126" s="363"/>
      <c r="D126" s="414" t="s">
        <v>1417</v>
      </c>
      <c r="E126" s="363"/>
      <c r="F126" s="363"/>
      <c r="G126" s="415" t="s">
        <v>18</v>
      </c>
      <c r="H126" s="415"/>
      <c r="I126" s="69" t="s">
        <v>18</v>
      </c>
    </row>
    <row r="127" spans="2:9" x14ac:dyDescent="0.35">
      <c r="B127" s="390" t="s">
        <v>18</v>
      </c>
      <c r="C127" s="363"/>
      <c r="D127" s="362" t="s">
        <v>186</v>
      </c>
      <c r="E127" s="363"/>
      <c r="F127" s="363"/>
      <c r="G127" s="415" t="s">
        <v>18</v>
      </c>
      <c r="H127" s="415"/>
      <c r="I127" s="69" t="s">
        <v>18</v>
      </c>
    </row>
    <row r="128" spans="2:9" ht="18" customHeight="1" x14ac:dyDescent="0.35">
      <c r="B128" s="362" t="s">
        <v>187</v>
      </c>
      <c r="C128" s="363"/>
      <c r="D128" s="363"/>
      <c r="E128" s="363"/>
      <c r="F128" s="363"/>
      <c r="G128" s="363"/>
      <c r="H128" s="363"/>
      <c r="I128" s="363"/>
    </row>
    <row r="129" spans="2:9" ht="18" customHeight="1" x14ac:dyDescent="0.35">
      <c r="B129" s="362" t="s">
        <v>1192</v>
      </c>
      <c r="C129" s="363"/>
      <c r="D129" s="363"/>
      <c r="E129" s="363"/>
      <c r="F129" s="363"/>
      <c r="G129" s="363"/>
      <c r="H129" s="363"/>
      <c r="I129" s="363"/>
    </row>
    <row r="130" spans="2:9" x14ac:dyDescent="0.35">
      <c r="B130" s="390" t="s">
        <v>18</v>
      </c>
      <c r="C130" s="363"/>
      <c r="D130" s="390" t="s">
        <v>18</v>
      </c>
      <c r="E130" s="363"/>
      <c r="F130" s="363"/>
      <c r="G130" s="415" t="s">
        <v>18</v>
      </c>
      <c r="H130" s="415"/>
      <c r="I130" s="69" t="s">
        <v>18</v>
      </c>
    </row>
    <row r="131" spans="2:9" ht="2.4500000000000002" customHeight="1" x14ac:dyDescent="0.35"/>
    <row r="132" spans="2:9" ht="2.25" customHeight="1" x14ac:dyDescent="0.35"/>
    <row r="133" spans="2:9" ht="21" customHeight="1" x14ac:dyDescent="0.35">
      <c r="B133" s="389" t="s">
        <v>18</v>
      </c>
      <c r="C133" s="382"/>
      <c r="D133" s="361"/>
      <c r="E133" s="6" t="s">
        <v>1465</v>
      </c>
      <c r="F133" s="409" t="s">
        <v>1466</v>
      </c>
      <c r="G133" s="407"/>
      <c r="H133" s="418" t="s">
        <v>1145</v>
      </c>
      <c r="I133" s="419"/>
    </row>
    <row r="134" spans="2:9" x14ac:dyDescent="0.35">
      <c r="B134" s="389" t="s">
        <v>18</v>
      </c>
      <c r="C134" s="382"/>
      <c r="D134" s="361"/>
      <c r="E134" s="6" t="s">
        <v>1464</v>
      </c>
      <c r="F134" s="409" t="s">
        <v>1141</v>
      </c>
      <c r="G134" s="407"/>
      <c r="H134" s="418" t="s">
        <v>1139</v>
      </c>
      <c r="I134" s="419"/>
    </row>
    <row r="135" spans="2:9" x14ac:dyDescent="0.35">
      <c r="B135" s="369" t="s">
        <v>1190</v>
      </c>
      <c r="C135" s="382"/>
      <c r="D135" s="361"/>
      <c r="E135" s="7" t="s">
        <v>18</v>
      </c>
      <c r="F135" s="406" t="s">
        <v>18</v>
      </c>
      <c r="G135" s="407"/>
      <c r="H135" s="412" t="s">
        <v>18</v>
      </c>
      <c r="I135" s="413"/>
    </row>
    <row r="136" spans="2:9" ht="21" customHeight="1" x14ac:dyDescent="0.35">
      <c r="B136" s="8" t="s">
        <v>18</v>
      </c>
      <c r="C136" s="387" t="s">
        <v>1189</v>
      </c>
      <c r="D136" s="388"/>
      <c r="E136" s="9">
        <v>142122.9</v>
      </c>
      <c r="F136" s="408">
        <v>105600</v>
      </c>
      <c r="G136" s="407"/>
      <c r="H136" s="410">
        <v>132300</v>
      </c>
      <c r="I136" s="411"/>
    </row>
    <row r="137" spans="2:9" ht="21" customHeight="1" x14ac:dyDescent="0.35">
      <c r="B137" s="8" t="s">
        <v>18</v>
      </c>
      <c r="C137" s="387" t="s">
        <v>1183</v>
      </c>
      <c r="D137" s="388"/>
      <c r="E137" s="9">
        <v>78186.3</v>
      </c>
      <c r="F137" s="408">
        <v>12500</v>
      </c>
      <c r="G137" s="407"/>
      <c r="H137" s="410">
        <v>8600</v>
      </c>
      <c r="I137" s="411"/>
    </row>
    <row r="138" spans="2:9" ht="21" customHeight="1" x14ac:dyDescent="0.35">
      <c r="B138" s="8" t="s">
        <v>18</v>
      </c>
      <c r="C138" s="387" t="s">
        <v>1172</v>
      </c>
      <c r="D138" s="388"/>
      <c r="E138" s="9">
        <v>357231.13</v>
      </c>
      <c r="F138" s="408">
        <v>407890</v>
      </c>
      <c r="G138" s="407"/>
      <c r="H138" s="410">
        <v>200000</v>
      </c>
      <c r="I138" s="411"/>
    </row>
    <row r="139" spans="2:9" ht="21" customHeight="1" x14ac:dyDescent="0.35">
      <c r="B139" s="8" t="s">
        <v>18</v>
      </c>
      <c r="C139" s="387" t="s">
        <v>1170</v>
      </c>
      <c r="D139" s="388"/>
      <c r="E139" s="9">
        <v>179160</v>
      </c>
      <c r="F139" s="408">
        <v>200000</v>
      </c>
      <c r="G139" s="407"/>
      <c r="H139" s="410">
        <v>200000</v>
      </c>
      <c r="I139" s="411"/>
    </row>
    <row r="140" spans="2:9" ht="21" customHeight="1" x14ac:dyDescent="0.35">
      <c r="B140" s="8" t="s">
        <v>18</v>
      </c>
      <c r="C140" s="387" t="s">
        <v>1168</v>
      </c>
      <c r="D140" s="388"/>
      <c r="E140" s="9">
        <v>562</v>
      </c>
      <c r="F140" s="408">
        <v>1010</v>
      </c>
      <c r="G140" s="407"/>
      <c r="H140" s="410">
        <v>3100</v>
      </c>
      <c r="I140" s="411"/>
    </row>
    <row r="141" spans="2:9" x14ac:dyDescent="0.35">
      <c r="B141" s="8" t="s">
        <v>18</v>
      </c>
      <c r="C141" s="387" t="s">
        <v>1271</v>
      </c>
      <c r="D141" s="388"/>
      <c r="E141" s="9">
        <v>852</v>
      </c>
      <c r="F141" s="408">
        <v>3000</v>
      </c>
      <c r="G141" s="407"/>
      <c r="H141" s="410">
        <v>0</v>
      </c>
      <c r="I141" s="411"/>
    </row>
    <row r="142" spans="2:9" ht="21" customHeight="1" x14ac:dyDescent="0.35">
      <c r="B142" s="384" t="s">
        <v>1420</v>
      </c>
      <c r="C142" s="385"/>
      <c r="D142" s="386"/>
      <c r="E142" s="67">
        <v>758114.33</v>
      </c>
      <c r="F142" s="404">
        <v>730000</v>
      </c>
      <c r="G142" s="405"/>
      <c r="H142" s="416">
        <v>544000</v>
      </c>
      <c r="I142" s="417"/>
    </row>
    <row r="143" spans="2:9" x14ac:dyDescent="0.35">
      <c r="B143" s="369" t="s">
        <v>1165</v>
      </c>
      <c r="C143" s="382"/>
      <c r="D143" s="361"/>
      <c r="E143" s="7" t="s">
        <v>18</v>
      </c>
      <c r="F143" s="406" t="s">
        <v>18</v>
      </c>
      <c r="G143" s="407"/>
      <c r="H143" s="412" t="s">
        <v>18</v>
      </c>
      <c r="I143" s="413"/>
    </row>
    <row r="144" spans="2:9" ht="21" customHeight="1" x14ac:dyDescent="0.35">
      <c r="B144" s="8" t="s">
        <v>18</v>
      </c>
      <c r="C144" s="383" t="s">
        <v>1164</v>
      </c>
      <c r="D144" s="361"/>
      <c r="E144" s="9">
        <v>15453196.07</v>
      </c>
      <c r="F144" s="408">
        <v>15770000</v>
      </c>
      <c r="G144" s="407"/>
      <c r="H144" s="410">
        <v>15356000</v>
      </c>
      <c r="I144" s="411"/>
    </row>
    <row r="145" spans="2:9" ht="21" customHeight="1" x14ac:dyDescent="0.35">
      <c r="B145" s="376" t="s">
        <v>1419</v>
      </c>
      <c r="C145" s="377"/>
      <c r="D145" s="378"/>
      <c r="E145" s="67">
        <v>15453196.07</v>
      </c>
      <c r="F145" s="404">
        <v>15770000</v>
      </c>
      <c r="G145" s="405"/>
      <c r="H145" s="416">
        <v>15356000</v>
      </c>
      <c r="I145" s="417"/>
    </row>
    <row r="146" spans="2:9" x14ac:dyDescent="0.35">
      <c r="B146" s="369" t="s">
        <v>1152</v>
      </c>
      <c r="C146" s="382"/>
      <c r="D146" s="361"/>
      <c r="E146" s="7" t="s">
        <v>18</v>
      </c>
      <c r="F146" s="406" t="s">
        <v>18</v>
      </c>
      <c r="G146" s="407"/>
      <c r="H146" s="412" t="s">
        <v>18</v>
      </c>
      <c r="I146" s="413"/>
    </row>
    <row r="147" spans="2:9" ht="21" customHeight="1" x14ac:dyDescent="0.35">
      <c r="B147" s="8" t="s">
        <v>18</v>
      </c>
      <c r="C147" s="383" t="s">
        <v>1151</v>
      </c>
      <c r="D147" s="361"/>
      <c r="E147" s="9">
        <v>6770763</v>
      </c>
      <c r="F147" s="408">
        <v>21048800</v>
      </c>
      <c r="G147" s="407"/>
      <c r="H147" s="410">
        <v>18600000</v>
      </c>
      <c r="I147" s="411"/>
    </row>
    <row r="148" spans="2:9" ht="21" customHeight="1" x14ac:dyDescent="0.35">
      <c r="B148" s="376" t="s">
        <v>1418</v>
      </c>
      <c r="C148" s="377"/>
      <c r="D148" s="378"/>
      <c r="E148" s="67">
        <v>6770763</v>
      </c>
      <c r="F148" s="404">
        <v>21048800</v>
      </c>
      <c r="G148" s="405"/>
      <c r="H148" s="416">
        <v>18600000</v>
      </c>
      <c r="I148" s="417"/>
    </row>
    <row r="149" spans="2:9" ht="21" customHeight="1" x14ac:dyDescent="0.35">
      <c r="B149" s="379" t="s">
        <v>13</v>
      </c>
      <c r="C149" s="380"/>
      <c r="D149" s="381"/>
      <c r="E149" s="67">
        <v>22982073.399999999</v>
      </c>
      <c r="F149" s="404">
        <v>37548800</v>
      </c>
      <c r="G149" s="405"/>
      <c r="H149" s="416">
        <v>34500000</v>
      </c>
      <c r="I149" s="417"/>
    </row>
  </sheetData>
  <mergeCells count="62">
    <mergeCell ref="H133:I133"/>
    <mergeCell ref="H143:I143"/>
    <mergeCell ref="H142:I142"/>
    <mergeCell ref="H141:I141"/>
    <mergeCell ref="H140:I140"/>
    <mergeCell ref="H139:I139"/>
    <mergeCell ref="H138:I138"/>
    <mergeCell ref="H134:I134"/>
    <mergeCell ref="B128:I128"/>
    <mergeCell ref="B129:I129"/>
    <mergeCell ref="B130:C130"/>
    <mergeCell ref="D130:F130"/>
    <mergeCell ref="G130:H130"/>
    <mergeCell ref="H149:I149"/>
    <mergeCell ref="H148:I148"/>
    <mergeCell ref="H147:I147"/>
    <mergeCell ref="H146:I146"/>
    <mergeCell ref="H145:I145"/>
    <mergeCell ref="H144:I144"/>
    <mergeCell ref="H137:I137"/>
    <mergeCell ref="H136:I136"/>
    <mergeCell ref="H135:I135"/>
    <mergeCell ref="B126:C126"/>
    <mergeCell ref="D126:F126"/>
    <mergeCell ref="G126:H126"/>
    <mergeCell ref="B127:C127"/>
    <mergeCell ref="D127:F127"/>
    <mergeCell ref="G127:H127"/>
    <mergeCell ref="F133:G133"/>
    <mergeCell ref="B135:D135"/>
    <mergeCell ref="F135:G135"/>
    <mergeCell ref="C136:D136"/>
    <mergeCell ref="F136:G136"/>
    <mergeCell ref="B134:D134"/>
    <mergeCell ref="F134:G134"/>
    <mergeCell ref="B133:D133"/>
    <mergeCell ref="C137:D137"/>
    <mergeCell ref="F137:G137"/>
    <mergeCell ref="C138:D138"/>
    <mergeCell ref="F138:G138"/>
    <mergeCell ref="C139:D139"/>
    <mergeCell ref="F139:G139"/>
    <mergeCell ref="C140:D140"/>
    <mergeCell ref="F140:G140"/>
    <mergeCell ref="C141:D141"/>
    <mergeCell ref="F141:G141"/>
    <mergeCell ref="B142:D142"/>
    <mergeCell ref="F142:G142"/>
    <mergeCell ref="B143:D143"/>
    <mergeCell ref="F143:G143"/>
    <mergeCell ref="C144:D144"/>
    <mergeCell ref="F144:G144"/>
    <mergeCell ref="B145:D145"/>
    <mergeCell ref="F145:G145"/>
    <mergeCell ref="B149:D149"/>
    <mergeCell ref="F149:G149"/>
    <mergeCell ref="B146:D146"/>
    <mergeCell ref="F146:G146"/>
    <mergeCell ref="C147:D147"/>
    <mergeCell ref="F147:G147"/>
    <mergeCell ref="B148:D148"/>
    <mergeCell ref="F148:G148"/>
  </mergeCells>
  <pageMargins left="0.78740157480314965" right="0.25" top="0.6692913385826772" bottom="0.39370078740157483" header="0.47244094488188981" footer="0.47244094488188981"/>
  <pageSetup paperSize="9" orientation="portrait" horizontalDpi="300" verticalDpi="300" r:id="rId1"/>
  <headerFooter alignWithMargins="0">
    <oddFooter>&amp;R&amp;"TH SarabunPSK,ธรรมดา"&amp;14เทศบัญญัติงบประมาณรายจ่าย ปี 2561 เทศบาลตำบลยุโป หน้า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45:F169"/>
  <sheetViews>
    <sheetView showGridLines="0" view="pageBreakPreview" topLeftCell="A156" zoomScaleSheetLayoutView="100" workbookViewId="0">
      <selection activeCell="F136" sqref="F136:G141"/>
    </sheetView>
  </sheetViews>
  <sheetFormatPr defaultRowHeight="21" x14ac:dyDescent="0.35"/>
  <cols>
    <col min="1" max="1" width="4" style="5" customWidth="1"/>
    <col min="2" max="2" width="2.375" style="5" customWidth="1"/>
    <col min="3" max="3" width="17.625" style="5" customWidth="1"/>
    <col min="4" max="6" width="17.875" style="5" customWidth="1"/>
    <col min="7" max="7" width="0" style="5" hidden="1" customWidth="1"/>
    <col min="8" max="16384" width="9" style="5"/>
  </cols>
  <sheetData>
    <row r="145" spans="2:6" s="10" customFormat="1" x14ac:dyDescent="0.35"/>
    <row r="146" spans="2:6" s="10" customFormat="1" x14ac:dyDescent="0.35"/>
    <row r="147" spans="2:6" s="10" customFormat="1" x14ac:dyDescent="0.35"/>
    <row r="148" spans="2:6" s="10" customFormat="1" x14ac:dyDescent="0.35"/>
    <row r="149" spans="2:6" s="10" customFormat="1" x14ac:dyDescent="0.35"/>
    <row r="150" spans="2:6" s="10" customFormat="1" x14ac:dyDescent="0.35"/>
    <row r="151" spans="2:6" s="10" customFormat="1" x14ac:dyDescent="0.35"/>
    <row r="152" spans="2:6" s="10" customFormat="1" x14ac:dyDescent="0.35"/>
    <row r="153" spans="2:6" s="10" customFormat="1" x14ac:dyDescent="0.35"/>
    <row r="154" spans="2:6" s="10" customFormat="1" x14ac:dyDescent="0.35"/>
    <row r="155" spans="2:6" s="10" customFormat="1" x14ac:dyDescent="0.35"/>
    <row r="156" spans="2:6" s="10" customFormat="1" x14ac:dyDescent="0.35"/>
    <row r="157" spans="2:6" ht="26.25" customHeight="1" x14ac:dyDescent="0.35">
      <c r="B157" s="420" t="s">
        <v>1417</v>
      </c>
      <c r="C157" s="367"/>
      <c r="D157" s="367"/>
      <c r="E157" s="367"/>
      <c r="F157" s="367"/>
    </row>
    <row r="158" spans="2:6" ht="18" customHeight="1" x14ac:dyDescent="0.35">
      <c r="B158" s="366" t="s">
        <v>1416</v>
      </c>
      <c r="C158" s="367"/>
      <c r="D158" s="367"/>
      <c r="E158" s="367"/>
      <c r="F158" s="367"/>
    </row>
    <row r="159" spans="2:6" ht="18" customHeight="1" x14ac:dyDescent="0.35">
      <c r="B159" s="366" t="s">
        <v>18</v>
      </c>
      <c r="C159" s="367"/>
      <c r="D159" s="367"/>
      <c r="E159" s="367"/>
      <c r="F159" s="367"/>
    </row>
    <row r="160" spans="2:6" x14ac:dyDescent="0.35">
      <c r="B160" s="368" t="s">
        <v>1415</v>
      </c>
      <c r="C160" s="361"/>
      <c r="D160" s="6" t="s">
        <v>1414</v>
      </c>
      <c r="E160" s="6" t="s">
        <v>1413</v>
      </c>
      <c r="F160" s="6" t="s">
        <v>1412</v>
      </c>
    </row>
    <row r="161" spans="2:6" x14ac:dyDescent="0.35">
      <c r="B161" s="369" t="s">
        <v>1411</v>
      </c>
      <c r="C161" s="361"/>
      <c r="D161" s="7" t="s">
        <v>18</v>
      </c>
      <c r="E161" s="7" t="s">
        <v>18</v>
      </c>
      <c r="F161" s="7" t="s">
        <v>18</v>
      </c>
    </row>
    <row r="162" spans="2:6" x14ac:dyDescent="0.35">
      <c r="B162" s="8" t="s">
        <v>18</v>
      </c>
      <c r="C162" s="68" t="s">
        <v>16</v>
      </c>
      <c r="D162" s="9">
        <v>722181.58</v>
      </c>
      <c r="E162" s="9">
        <v>9074390</v>
      </c>
      <c r="F162" s="9">
        <v>10281160</v>
      </c>
    </row>
    <row r="163" spans="2:6" x14ac:dyDescent="0.35">
      <c r="B163" s="8" t="s">
        <v>18</v>
      </c>
      <c r="C163" s="68" t="s">
        <v>25</v>
      </c>
      <c r="D163" s="9">
        <v>8547467</v>
      </c>
      <c r="E163" s="9">
        <v>10448580</v>
      </c>
      <c r="F163" s="9">
        <v>11088820</v>
      </c>
    </row>
    <row r="164" spans="2:6" x14ac:dyDescent="0.35">
      <c r="B164" s="8" t="s">
        <v>18</v>
      </c>
      <c r="C164" s="68" t="s">
        <v>38</v>
      </c>
      <c r="D164" s="9">
        <v>4327201.17</v>
      </c>
      <c r="E164" s="9">
        <v>5535470</v>
      </c>
      <c r="F164" s="9">
        <v>6779520</v>
      </c>
    </row>
    <row r="165" spans="2:6" x14ac:dyDescent="0.35">
      <c r="B165" s="8" t="s">
        <v>18</v>
      </c>
      <c r="C165" s="68" t="s">
        <v>150</v>
      </c>
      <c r="D165" s="9">
        <v>6306332</v>
      </c>
      <c r="E165" s="9">
        <v>11233360</v>
      </c>
      <c r="F165" s="9">
        <v>5197500</v>
      </c>
    </row>
    <row r="166" spans="2:6" x14ac:dyDescent="0.35">
      <c r="B166" s="8" t="s">
        <v>18</v>
      </c>
      <c r="C166" s="68" t="s">
        <v>179</v>
      </c>
      <c r="D166" s="9">
        <v>0</v>
      </c>
      <c r="E166" s="9">
        <v>20000</v>
      </c>
      <c r="F166" s="9">
        <v>20000</v>
      </c>
    </row>
    <row r="167" spans="2:6" x14ac:dyDescent="0.35">
      <c r="B167" s="8" t="s">
        <v>18</v>
      </c>
      <c r="C167" s="68" t="s">
        <v>181</v>
      </c>
      <c r="D167" s="9">
        <v>1369000</v>
      </c>
      <c r="E167" s="9">
        <v>1237000</v>
      </c>
      <c r="F167" s="9">
        <v>1133000</v>
      </c>
    </row>
    <row r="168" spans="2:6" x14ac:dyDescent="0.35">
      <c r="B168" s="360" t="s">
        <v>1410</v>
      </c>
      <c r="C168" s="361"/>
      <c r="D168" s="9">
        <v>21272181.75</v>
      </c>
      <c r="E168" s="9">
        <v>37548800</v>
      </c>
      <c r="F168" s="9">
        <f>SUM(F162:F167)</f>
        <v>34500000</v>
      </c>
    </row>
    <row r="169" spans="2:6" x14ac:dyDescent="0.35">
      <c r="B169" s="360" t="s">
        <v>13</v>
      </c>
      <c r="C169" s="361"/>
      <c r="D169" s="9">
        <v>21272181.75</v>
      </c>
      <c r="E169" s="9">
        <v>37548800</v>
      </c>
      <c r="F169" s="9">
        <v>34500000</v>
      </c>
    </row>
  </sheetData>
  <mergeCells count="7">
    <mergeCell ref="B168:C168"/>
    <mergeCell ref="B169:C169"/>
    <mergeCell ref="B157:F157"/>
    <mergeCell ref="B158:F158"/>
    <mergeCell ref="B159:F159"/>
    <mergeCell ref="B160:C160"/>
    <mergeCell ref="B161:C161"/>
  </mergeCells>
  <pageMargins left="0.78740157480314965" right="0.78740157480314965" top="0.6692913385826772" bottom="0.39370078740157483" header="0.47244094488188981" footer="0.47244094488188981"/>
  <pageSetup paperSize="9" orientation="portrait" horizontalDpi="300" verticalDpi="300" r:id="rId1"/>
  <headerFooter alignWithMargins="0">
    <oddFooter>&amp;R&amp;"TH SarabunPSK,ธรรมดา"&amp;14เทศบัญญัติงบประมาณรายจ่าย ปี 2561 เทศบาลตำบลยุโป หน้า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2"/>
  <sheetViews>
    <sheetView showGridLines="0" workbookViewId="0">
      <selection activeCell="C13" sqref="C13"/>
    </sheetView>
  </sheetViews>
  <sheetFormatPr defaultRowHeight="51.75" customHeight="1" x14ac:dyDescent="0.2"/>
  <cols>
    <col min="1" max="1" width="21.875" style="213" customWidth="1"/>
    <col min="2" max="2" width="20" style="213" customWidth="1"/>
    <col min="3" max="3" width="16.25" style="213" customWidth="1"/>
    <col min="4" max="4" width="25.125" style="213" customWidth="1"/>
    <col min="5" max="5" width="12.375" style="213" customWidth="1"/>
    <col min="6" max="6" width="12.25" style="213" customWidth="1"/>
    <col min="7" max="8" width="0" style="213" hidden="1" customWidth="1"/>
    <col min="9" max="16384" width="9" style="213"/>
  </cols>
  <sheetData>
    <row r="4" spans="1:6" ht="51.75" customHeight="1" x14ac:dyDescent="0.2">
      <c r="A4" s="424" t="s">
        <v>2019</v>
      </c>
      <c r="B4" s="422"/>
      <c r="C4" s="422"/>
      <c r="D4" s="422"/>
      <c r="E4" s="422"/>
      <c r="F4" s="422"/>
    </row>
    <row r="5" spans="1:6" ht="51.75" customHeight="1" x14ac:dyDescent="0.2">
      <c r="A5" s="424" t="s">
        <v>1377</v>
      </c>
      <c r="B5" s="422"/>
      <c r="C5" s="422"/>
      <c r="D5" s="422"/>
      <c r="E5" s="422"/>
      <c r="F5" s="422"/>
    </row>
    <row r="6" spans="1:6" ht="51.75" customHeight="1" x14ac:dyDescent="0.2">
      <c r="A6" s="214" t="s">
        <v>18</v>
      </c>
      <c r="B6" s="424" t="s">
        <v>2020</v>
      </c>
      <c r="C6" s="422"/>
      <c r="D6" s="422"/>
      <c r="E6" s="214" t="s">
        <v>18</v>
      </c>
      <c r="F6" s="214" t="s">
        <v>18</v>
      </c>
    </row>
    <row r="7" spans="1:6" ht="51.75" customHeight="1" x14ac:dyDescent="0.2">
      <c r="A7" s="424" t="s">
        <v>2021</v>
      </c>
      <c r="B7" s="422"/>
      <c r="C7" s="422"/>
      <c r="D7" s="422"/>
      <c r="E7" s="422"/>
      <c r="F7" s="422"/>
    </row>
    <row r="8" spans="1:6" ht="51.75" customHeight="1" x14ac:dyDescent="0.2">
      <c r="A8" s="424" t="s">
        <v>186</v>
      </c>
      <c r="B8" s="422"/>
      <c r="C8" s="422"/>
      <c r="D8" s="422"/>
      <c r="E8" s="422"/>
      <c r="F8" s="422"/>
    </row>
    <row r="9" spans="1:6" ht="51.75" customHeight="1" x14ac:dyDescent="0.2">
      <c r="A9" s="214" t="s">
        <v>18</v>
      </c>
      <c r="B9" s="424" t="s">
        <v>1451</v>
      </c>
      <c r="C9" s="422"/>
      <c r="D9" s="422"/>
      <c r="E9" s="214" t="s">
        <v>18</v>
      </c>
      <c r="F9" s="214" t="s">
        <v>18</v>
      </c>
    </row>
    <row r="10" spans="1:6" ht="51.75" customHeight="1" x14ac:dyDescent="0.2">
      <c r="A10" s="421" t="s">
        <v>187</v>
      </c>
      <c r="B10" s="422"/>
      <c r="C10" s="422"/>
      <c r="D10" s="422"/>
      <c r="E10" s="422"/>
      <c r="F10" s="422"/>
    </row>
    <row r="11" spans="1:6" ht="51.75" customHeight="1" x14ac:dyDescent="0.2">
      <c r="A11" s="421" t="s">
        <v>1192</v>
      </c>
      <c r="B11" s="422"/>
      <c r="C11" s="422"/>
      <c r="D11" s="422"/>
      <c r="E11" s="422"/>
      <c r="F11" s="422"/>
    </row>
    <row r="12" spans="1:6" ht="51.75" customHeight="1" x14ac:dyDescent="0.2">
      <c r="A12" s="215" t="s">
        <v>18</v>
      </c>
      <c r="B12" s="423" t="s">
        <v>18</v>
      </c>
      <c r="C12" s="422"/>
      <c r="D12" s="422"/>
      <c r="E12" s="215" t="s">
        <v>18</v>
      </c>
      <c r="F12" s="215" t="s">
        <v>18</v>
      </c>
    </row>
  </sheetData>
  <mergeCells count="9">
    <mergeCell ref="A10:F10"/>
    <mergeCell ref="A11:F11"/>
    <mergeCell ref="B12:D12"/>
    <mergeCell ref="A4:F4"/>
    <mergeCell ref="A5:F5"/>
    <mergeCell ref="B6:D6"/>
    <mergeCell ref="A7:F7"/>
    <mergeCell ref="A8:F8"/>
    <mergeCell ref="B9:D9"/>
  </mergeCells>
  <pageMargins left="0.39370078740157499" right="0.39370078740157499" top="0.39370078740157499" bottom="0.39370078740157499" header="0.39370078740157499" footer="0.39370078740157499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79:G210"/>
  <sheetViews>
    <sheetView showGridLines="0" view="pageBreakPreview" topLeftCell="A195" zoomScaleSheetLayoutView="100" workbookViewId="0">
      <selection activeCell="F211" sqref="F211"/>
    </sheetView>
  </sheetViews>
  <sheetFormatPr defaultRowHeight="21" x14ac:dyDescent="0.35"/>
  <cols>
    <col min="1" max="1" width="9.25" style="5" customWidth="1"/>
    <col min="2" max="2" width="2.75" style="5" customWidth="1"/>
    <col min="3" max="3" width="23.75" style="5" customWidth="1"/>
    <col min="4" max="4" width="15.5" style="5" customWidth="1"/>
    <col min="5" max="5" width="1.625" style="5" customWidth="1"/>
    <col min="6" max="6" width="10.625" style="197" customWidth="1"/>
    <col min="7" max="7" width="12.25" style="197" customWidth="1"/>
    <col min="8" max="9" width="0" style="5" hidden="1" customWidth="1"/>
    <col min="10" max="16384" width="9" style="5"/>
  </cols>
  <sheetData>
    <row r="179" spans="2:7" s="10" customFormat="1" x14ac:dyDescent="0.35">
      <c r="F179" s="197"/>
      <c r="G179" s="197"/>
    </row>
    <row r="180" spans="2:7" s="10" customFormat="1" x14ac:dyDescent="0.35">
      <c r="F180" s="197"/>
      <c r="G180" s="197"/>
    </row>
    <row r="181" spans="2:7" s="10" customFormat="1" x14ac:dyDescent="0.35">
      <c r="F181" s="197"/>
      <c r="G181" s="197"/>
    </row>
    <row r="182" spans="2:7" s="10" customFormat="1" x14ac:dyDescent="0.35">
      <c r="F182" s="197"/>
      <c r="G182" s="197"/>
    </row>
    <row r="183" spans="2:7" s="10" customFormat="1" x14ac:dyDescent="0.35">
      <c r="F183" s="197"/>
      <c r="G183" s="197"/>
    </row>
    <row r="184" spans="2:7" s="10" customFormat="1" x14ac:dyDescent="0.35">
      <c r="F184" s="197"/>
      <c r="G184" s="197"/>
    </row>
    <row r="185" spans="2:7" s="10" customFormat="1" x14ac:dyDescent="0.35">
      <c r="F185" s="197"/>
      <c r="G185" s="197"/>
    </row>
    <row r="186" spans="2:7" s="10" customFormat="1" x14ac:dyDescent="0.35">
      <c r="F186" s="197"/>
      <c r="G186" s="197"/>
    </row>
    <row r="187" spans="2:7" x14ac:dyDescent="0.35">
      <c r="B187" s="433" t="s">
        <v>1409</v>
      </c>
      <c r="C187" s="433"/>
      <c r="D187" s="433"/>
      <c r="E187" s="433"/>
      <c r="F187" s="433"/>
      <c r="G187" s="433"/>
    </row>
    <row r="188" spans="2:7" x14ac:dyDescent="0.35">
      <c r="B188" s="433" t="s">
        <v>1408</v>
      </c>
      <c r="C188" s="434"/>
      <c r="D188" s="434"/>
      <c r="E188" s="434"/>
      <c r="F188" s="434"/>
      <c r="G188" s="434"/>
    </row>
    <row r="189" spans="2:7" x14ac:dyDescent="0.35">
      <c r="B189" s="433" t="s">
        <v>186</v>
      </c>
      <c r="C189" s="434"/>
      <c r="D189" s="434"/>
      <c r="E189" s="434"/>
      <c r="F189" s="434"/>
      <c r="G189" s="434"/>
    </row>
    <row r="190" spans="2:7" x14ac:dyDescent="0.35">
      <c r="B190" s="433" t="s">
        <v>1407</v>
      </c>
      <c r="C190" s="434"/>
      <c r="D190" s="434"/>
      <c r="E190" s="434"/>
      <c r="F190" s="434"/>
      <c r="G190" s="434"/>
    </row>
    <row r="191" spans="2:7" x14ac:dyDescent="0.35">
      <c r="B191" s="433" t="s">
        <v>1192</v>
      </c>
      <c r="C191" s="434"/>
      <c r="D191" s="434"/>
      <c r="E191" s="434"/>
      <c r="F191" s="434"/>
      <c r="G191" s="434"/>
    </row>
    <row r="192" spans="2:7" x14ac:dyDescent="0.35">
      <c r="B192" s="435" t="s">
        <v>18</v>
      </c>
      <c r="C192" s="436"/>
      <c r="D192" s="26" t="s">
        <v>18</v>
      </c>
      <c r="E192" s="435" t="s">
        <v>18</v>
      </c>
      <c r="F192" s="436"/>
      <c r="G192" s="209" t="s">
        <v>18</v>
      </c>
    </row>
    <row r="193" spans="2:7" ht="18" customHeight="1" x14ac:dyDescent="0.35">
      <c r="B193" s="431" t="s">
        <v>1406</v>
      </c>
      <c r="C193" s="382"/>
      <c r="D193" s="382"/>
      <c r="E193" s="361"/>
      <c r="F193" s="432" t="s">
        <v>1365</v>
      </c>
      <c r="G193" s="407"/>
    </row>
    <row r="194" spans="2:7" ht="18" customHeight="1" x14ac:dyDescent="0.35">
      <c r="B194" s="425" t="s">
        <v>1372</v>
      </c>
      <c r="C194" s="382"/>
      <c r="D194" s="382"/>
      <c r="E194" s="361"/>
      <c r="F194" s="426" t="s">
        <v>18</v>
      </c>
      <c r="G194" s="407"/>
    </row>
    <row r="195" spans="2:7" x14ac:dyDescent="0.35">
      <c r="B195" s="27" t="s">
        <v>18</v>
      </c>
      <c r="C195" s="427" t="s">
        <v>12</v>
      </c>
      <c r="D195" s="382"/>
      <c r="E195" s="361"/>
      <c r="F195" s="428">
        <v>10187460</v>
      </c>
      <c r="G195" s="407"/>
    </row>
    <row r="196" spans="2:7" x14ac:dyDescent="0.35">
      <c r="B196" s="27" t="s">
        <v>18</v>
      </c>
      <c r="C196" s="427" t="s">
        <v>11</v>
      </c>
      <c r="D196" s="382"/>
      <c r="E196" s="361"/>
      <c r="F196" s="428">
        <v>597840</v>
      </c>
      <c r="G196" s="407"/>
    </row>
    <row r="197" spans="2:7" ht="18" customHeight="1" x14ac:dyDescent="0.35">
      <c r="B197" s="425" t="s">
        <v>1371</v>
      </c>
      <c r="C197" s="382"/>
      <c r="D197" s="382"/>
      <c r="E197" s="361"/>
      <c r="F197" s="426" t="s">
        <v>18</v>
      </c>
      <c r="G197" s="407"/>
    </row>
    <row r="198" spans="2:7" x14ac:dyDescent="0.35">
      <c r="B198" s="27" t="s">
        <v>18</v>
      </c>
      <c r="C198" s="427" t="s">
        <v>10</v>
      </c>
      <c r="D198" s="382"/>
      <c r="E198" s="361"/>
      <c r="F198" s="428">
        <v>3449660</v>
      </c>
      <c r="G198" s="407"/>
    </row>
    <row r="199" spans="2:7" x14ac:dyDescent="0.35">
      <c r="B199" s="27" t="s">
        <v>18</v>
      </c>
      <c r="C199" s="427" t="s">
        <v>9</v>
      </c>
      <c r="D199" s="382"/>
      <c r="E199" s="361"/>
      <c r="F199" s="428" t="s">
        <v>663</v>
      </c>
      <c r="G199" s="407"/>
    </row>
    <row r="200" spans="2:7" x14ac:dyDescent="0.35">
      <c r="B200" s="27" t="s">
        <v>18</v>
      </c>
      <c r="C200" s="427" t="s">
        <v>8</v>
      </c>
      <c r="D200" s="382"/>
      <c r="E200" s="361"/>
      <c r="F200" s="428" t="s">
        <v>630</v>
      </c>
      <c r="G200" s="407"/>
    </row>
    <row r="201" spans="2:7" x14ac:dyDescent="0.35">
      <c r="B201" s="27" t="s">
        <v>18</v>
      </c>
      <c r="C201" s="427" t="s">
        <v>7</v>
      </c>
      <c r="D201" s="382"/>
      <c r="E201" s="361"/>
      <c r="F201" s="428" t="s">
        <v>475</v>
      </c>
      <c r="G201" s="407"/>
    </row>
    <row r="202" spans="2:7" x14ac:dyDescent="0.35">
      <c r="B202" s="27" t="s">
        <v>18</v>
      </c>
      <c r="C202" s="427" t="s">
        <v>6</v>
      </c>
      <c r="D202" s="382"/>
      <c r="E202" s="361"/>
      <c r="F202" s="428" t="s">
        <v>426</v>
      </c>
      <c r="G202" s="407"/>
    </row>
    <row r="203" spans="2:7" x14ac:dyDescent="0.35">
      <c r="B203" s="27" t="s">
        <v>18</v>
      </c>
      <c r="C203" s="427" t="s">
        <v>5</v>
      </c>
      <c r="D203" s="382"/>
      <c r="E203" s="361"/>
      <c r="F203" s="428" t="s">
        <v>357</v>
      </c>
      <c r="G203" s="407"/>
    </row>
    <row r="204" spans="2:7" ht="18" customHeight="1" x14ac:dyDescent="0.35">
      <c r="B204" s="425" t="s">
        <v>1370</v>
      </c>
      <c r="C204" s="382"/>
      <c r="D204" s="382"/>
      <c r="E204" s="361"/>
      <c r="F204" s="426" t="s">
        <v>18</v>
      </c>
      <c r="G204" s="407"/>
    </row>
    <row r="205" spans="2:7" x14ac:dyDescent="0.35">
      <c r="B205" s="27" t="s">
        <v>18</v>
      </c>
      <c r="C205" s="427" t="s">
        <v>4</v>
      </c>
      <c r="D205" s="382"/>
      <c r="E205" s="361"/>
      <c r="F205" s="428" t="s">
        <v>317</v>
      </c>
      <c r="G205" s="407"/>
    </row>
    <row r="206" spans="2:7" x14ac:dyDescent="0.35">
      <c r="B206" s="27" t="s">
        <v>18</v>
      </c>
      <c r="C206" s="427" t="s">
        <v>3</v>
      </c>
      <c r="D206" s="382"/>
      <c r="E206" s="361"/>
      <c r="F206" s="428" t="s">
        <v>293</v>
      </c>
      <c r="G206" s="407"/>
    </row>
    <row r="207" spans="2:7" x14ac:dyDescent="0.35">
      <c r="B207" s="27" t="s">
        <v>18</v>
      </c>
      <c r="C207" s="427" t="s">
        <v>2</v>
      </c>
      <c r="D207" s="382"/>
      <c r="E207" s="361"/>
      <c r="F207" s="428" t="s">
        <v>255</v>
      </c>
      <c r="G207" s="407"/>
    </row>
    <row r="208" spans="2:7" ht="18" customHeight="1" x14ac:dyDescent="0.35">
      <c r="B208" s="425" t="s">
        <v>1369</v>
      </c>
      <c r="C208" s="382"/>
      <c r="D208" s="382"/>
      <c r="E208" s="361"/>
      <c r="F208" s="426" t="s">
        <v>18</v>
      </c>
      <c r="G208" s="407"/>
    </row>
    <row r="209" spans="2:7" x14ac:dyDescent="0.35">
      <c r="B209" s="27" t="s">
        <v>18</v>
      </c>
      <c r="C209" s="427" t="s">
        <v>1</v>
      </c>
      <c r="D209" s="382"/>
      <c r="E209" s="361"/>
      <c r="F209" s="428">
        <v>10281160</v>
      </c>
      <c r="G209" s="407"/>
    </row>
    <row r="210" spans="2:7" ht="18" customHeight="1" x14ac:dyDescent="0.35">
      <c r="B210" s="429" t="s">
        <v>1368</v>
      </c>
      <c r="C210" s="382"/>
      <c r="D210" s="382"/>
      <c r="E210" s="361"/>
      <c r="F210" s="430">
        <v>34500000</v>
      </c>
      <c r="G210" s="407"/>
    </row>
  </sheetData>
  <mergeCells count="43">
    <mergeCell ref="B187:G187"/>
    <mergeCell ref="B189:G189"/>
    <mergeCell ref="B190:G190"/>
    <mergeCell ref="B191:G191"/>
    <mergeCell ref="B192:C192"/>
    <mergeCell ref="E192:F192"/>
    <mergeCell ref="B188:G188"/>
    <mergeCell ref="B193:E193"/>
    <mergeCell ref="F193:G193"/>
    <mergeCell ref="B194:E194"/>
    <mergeCell ref="F194:G194"/>
    <mergeCell ref="C195:E195"/>
    <mergeCell ref="F195:G195"/>
    <mergeCell ref="C196:E196"/>
    <mergeCell ref="F196:G196"/>
    <mergeCell ref="B197:E197"/>
    <mergeCell ref="F197:G197"/>
    <mergeCell ref="C198:E198"/>
    <mergeCell ref="F198:G198"/>
    <mergeCell ref="C199:E199"/>
    <mergeCell ref="F199:G199"/>
    <mergeCell ref="C200:E200"/>
    <mergeCell ref="F200:G200"/>
    <mergeCell ref="C201:E201"/>
    <mergeCell ref="F201:G201"/>
    <mergeCell ref="C202:E202"/>
    <mergeCell ref="F202:G202"/>
    <mergeCell ref="C203:E203"/>
    <mergeCell ref="F203:G203"/>
    <mergeCell ref="B204:E204"/>
    <mergeCell ref="F204:G204"/>
    <mergeCell ref="C205:E205"/>
    <mergeCell ref="F205:G205"/>
    <mergeCell ref="C206:E206"/>
    <mergeCell ref="F206:G206"/>
    <mergeCell ref="C207:E207"/>
    <mergeCell ref="F207:G207"/>
    <mergeCell ref="B208:E208"/>
    <mergeCell ref="F208:G208"/>
    <mergeCell ref="C209:E209"/>
    <mergeCell ref="F209:G209"/>
    <mergeCell ref="B210:E210"/>
    <mergeCell ref="F210:G210"/>
  </mergeCells>
  <pageMargins left="0.78740157480314965" right="0.78740157480314965" top="0.6692913385826772" bottom="0.39370078740157483" header="0.47244094488188981" footer="0.47244094488188981"/>
  <pageSetup paperSize="9" orientation="portrait" horizontalDpi="300" verticalDpi="300" r:id="rId1"/>
  <headerFooter alignWithMargins="0">
    <oddFooter>&amp;R&amp;"TH SarabunPSK,ธรรมดา"&amp;14เทศบัญญัติงบประมาณรายจ่าย ปี 2561 เทศบาลตำบลยุโป หน้า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69:N360"/>
  <sheetViews>
    <sheetView showGridLines="0" view="pageBreakPreview" topLeftCell="A336" zoomScaleSheetLayoutView="100" workbookViewId="0">
      <selection activeCell="G359" sqref="G359:H359"/>
    </sheetView>
  </sheetViews>
  <sheetFormatPr defaultRowHeight="20.25" customHeight="1" x14ac:dyDescent="0.35"/>
  <cols>
    <col min="1" max="1" width="9" style="5"/>
    <col min="2" max="2" width="3.75" style="5" customWidth="1"/>
    <col min="3" max="3" width="12.25" style="5" customWidth="1"/>
    <col min="4" max="4" width="4.125" style="5" customWidth="1"/>
    <col min="5" max="5" width="0.375" style="5" customWidth="1"/>
    <col min="6" max="6" width="20.25" style="5" customWidth="1"/>
    <col min="7" max="7" width="19.875" style="5" customWidth="1"/>
    <col min="8" max="8" width="0.375" style="5" customWidth="1"/>
    <col min="9" max="9" width="0" style="5" hidden="1" customWidth="1"/>
    <col min="10" max="10" width="20.125" style="5" customWidth="1"/>
    <col min="11" max="11" width="0" style="5" hidden="1" customWidth="1"/>
    <col min="12" max="12" width="20.125" style="5" customWidth="1"/>
    <col min="13" max="13" width="0" style="5" hidden="1" customWidth="1"/>
    <col min="14" max="14" width="36.25" style="5" customWidth="1"/>
    <col min="15" max="15" width="0" style="5" hidden="1" customWidth="1"/>
    <col min="16" max="16384" width="9" style="5"/>
  </cols>
  <sheetData>
    <row r="169" s="10" customFormat="1" ht="20.25" customHeight="1" x14ac:dyDescent="0.35"/>
    <row r="170" s="10" customFormat="1" ht="20.25" customHeight="1" x14ac:dyDescent="0.35"/>
    <row r="171" s="10" customFormat="1" ht="20.25" customHeight="1" x14ac:dyDescent="0.35"/>
    <row r="172" s="10" customFormat="1" ht="20.25" customHeight="1" x14ac:dyDescent="0.35"/>
    <row r="173" s="10" customFormat="1" ht="20.25" customHeight="1" x14ac:dyDescent="0.35"/>
    <row r="174" s="10" customFormat="1" ht="20.25" customHeight="1" x14ac:dyDescent="0.35"/>
    <row r="175" s="10" customFormat="1" ht="20.25" customHeight="1" x14ac:dyDescent="0.35"/>
    <row r="176" s="121" customFormat="1" ht="20.25" customHeight="1" x14ac:dyDescent="0.35"/>
    <row r="177" spans="2:14" ht="20.25" customHeight="1" x14ac:dyDescent="0.35">
      <c r="B177" s="420" t="s">
        <v>1405</v>
      </c>
      <c r="C177" s="420"/>
      <c r="D177" s="420"/>
      <c r="E177" s="420"/>
      <c r="F177" s="420"/>
      <c r="G177" s="420"/>
      <c r="H177" s="420"/>
      <c r="I177" s="420"/>
      <c r="J177" s="420"/>
      <c r="K177" s="420"/>
      <c r="L177" s="420"/>
      <c r="M177" s="71"/>
      <c r="N177" s="71"/>
    </row>
    <row r="178" spans="2:14" ht="20.25" customHeight="1" x14ac:dyDescent="0.35">
      <c r="B178" s="420" t="s">
        <v>187</v>
      </c>
      <c r="C178" s="420"/>
      <c r="D178" s="420"/>
      <c r="E178" s="420"/>
      <c r="F178" s="420"/>
      <c r="G178" s="420"/>
      <c r="H178" s="420"/>
      <c r="I178" s="420"/>
      <c r="J178" s="420"/>
      <c r="K178" s="420"/>
      <c r="L178" s="420"/>
      <c r="M178" s="71"/>
      <c r="N178" s="71"/>
    </row>
    <row r="179" spans="2:14" ht="20.25" customHeight="1" x14ac:dyDescent="0.35">
      <c r="B179" s="420" t="s">
        <v>1192</v>
      </c>
      <c r="C179" s="420"/>
      <c r="D179" s="420"/>
      <c r="E179" s="420"/>
      <c r="F179" s="420"/>
      <c r="G179" s="420"/>
      <c r="H179" s="420"/>
      <c r="I179" s="420"/>
      <c r="J179" s="420"/>
      <c r="K179" s="420"/>
      <c r="L179" s="420"/>
      <c r="M179" s="71"/>
      <c r="N179" s="71"/>
    </row>
    <row r="180" spans="2:14" ht="20.25" customHeight="1" x14ac:dyDescent="0.35"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</row>
    <row r="181" spans="2:14" ht="20.25" customHeight="1" x14ac:dyDescent="0.35">
      <c r="B181" s="452" t="s">
        <v>12</v>
      </c>
      <c r="C181" s="367"/>
      <c r="D181" s="367"/>
      <c r="E181" s="367"/>
      <c r="F181" s="367"/>
      <c r="G181" s="367"/>
    </row>
    <row r="183" spans="2:14" ht="20.25" customHeight="1" x14ac:dyDescent="0.35">
      <c r="B183" s="28"/>
      <c r="C183" s="29"/>
      <c r="D183" s="441" t="s">
        <v>1380</v>
      </c>
      <c r="E183" s="30"/>
      <c r="F183" s="431" t="s">
        <v>188</v>
      </c>
      <c r="G183" s="431" t="s">
        <v>193</v>
      </c>
      <c r="H183" s="445"/>
      <c r="I183" s="31"/>
      <c r="J183" s="431" t="s">
        <v>13</v>
      </c>
    </row>
    <row r="184" spans="2:14" ht="20.25" customHeight="1" x14ac:dyDescent="0.35">
      <c r="B184" s="450" t="s">
        <v>1366</v>
      </c>
      <c r="C184" s="32"/>
      <c r="D184" s="442"/>
      <c r="E184" s="33"/>
      <c r="F184" s="443"/>
      <c r="G184" s="446"/>
      <c r="H184" s="447"/>
      <c r="J184" s="443"/>
    </row>
    <row r="185" spans="2:14" ht="20.25" customHeight="1" x14ac:dyDescent="0.35">
      <c r="B185" s="446"/>
      <c r="C185" s="32"/>
      <c r="D185" s="32"/>
      <c r="E185" s="33"/>
      <c r="F185" s="443"/>
      <c r="G185" s="446"/>
      <c r="H185" s="447"/>
      <c r="J185" s="443"/>
    </row>
    <row r="186" spans="2:14" ht="20.25" customHeight="1" x14ac:dyDescent="0.35">
      <c r="B186" s="34"/>
      <c r="C186" s="35"/>
      <c r="D186" s="35"/>
      <c r="E186" s="36"/>
      <c r="F186" s="444"/>
      <c r="G186" s="448"/>
      <c r="H186" s="449"/>
      <c r="J186" s="444"/>
    </row>
    <row r="187" spans="2:14" ht="20.25" customHeight="1" x14ac:dyDescent="0.35">
      <c r="B187" s="439" t="s">
        <v>25</v>
      </c>
      <c r="C187" s="382"/>
      <c r="D187" s="382"/>
      <c r="E187" s="361"/>
      <c r="F187" s="37" t="s">
        <v>1107</v>
      </c>
      <c r="G187" s="429" t="s">
        <v>949</v>
      </c>
      <c r="H187" s="361"/>
      <c r="J187" s="37" t="s">
        <v>1404</v>
      </c>
    </row>
    <row r="188" spans="2:14" ht="20.25" customHeight="1" x14ac:dyDescent="0.35">
      <c r="B188" s="437" t="s">
        <v>1403</v>
      </c>
      <c r="C188" s="382"/>
      <c r="D188" s="382"/>
      <c r="E188" s="361"/>
      <c r="F188" s="38" t="s">
        <v>1134</v>
      </c>
      <c r="G188" s="451" t="s">
        <v>220</v>
      </c>
      <c r="H188" s="361"/>
      <c r="J188" s="38" t="s">
        <v>1134</v>
      </c>
    </row>
    <row r="189" spans="2:14" ht="20.25" customHeight="1" x14ac:dyDescent="0.35">
      <c r="B189" s="437" t="s">
        <v>1391</v>
      </c>
      <c r="C189" s="382"/>
      <c r="D189" s="382"/>
      <c r="E189" s="361"/>
      <c r="F189" s="38" t="s">
        <v>1111</v>
      </c>
      <c r="G189" s="451" t="s">
        <v>949</v>
      </c>
      <c r="H189" s="361"/>
      <c r="J189" s="38" t="s">
        <v>1402</v>
      </c>
    </row>
    <row r="190" spans="2:14" ht="20.25" customHeight="1" x14ac:dyDescent="0.35">
      <c r="B190" s="439" t="s">
        <v>38</v>
      </c>
      <c r="C190" s="382"/>
      <c r="D190" s="382"/>
      <c r="E190" s="361"/>
      <c r="F190" s="37" t="s">
        <v>1010</v>
      </c>
      <c r="G190" s="429" t="s">
        <v>908</v>
      </c>
      <c r="H190" s="361"/>
      <c r="J190" s="37" t="s">
        <v>1401</v>
      </c>
    </row>
    <row r="191" spans="2:14" ht="20.25" customHeight="1" x14ac:dyDescent="0.35">
      <c r="B191" s="437" t="s">
        <v>1388</v>
      </c>
      <c r="C191" s="382"/>
      <c r="D191" s="382"/>
      <c r="E191" s="361"/>
      <c r="F191" s="38" t="s">
        <v>328</v>
      </c>
      <c r="G191" s="451" t="s">
        <v>822</v>
      </c>
      <c r="H191" s="361"/>
      <c r="J191" s="38" t="s">
        <v>1400</v>
      </c>
    </row>
    <row r="192" spans="2:14" ht="20.25" customHeight="1" x14ac:dyDescent="0.35">
      <c r="B192" s="437" t="s">
        <v>1383</v>
      </c>
      <c r="C192" s="382"/>
      <c r="D192" s="382"/>
      <c r="E192" s="361"/>
      <c r="F192" s="210">
        <v>1235640</v>
      </c>
      <c r="G192" s="451" t="s">
        <v>921</v>
      </c>
      <c r="H192" s="361"/>
      <c r="J192" s="38" t="s">
        <v>1399</v>
      </c>
    </row>
    <row r="193" spans="2:10" ht="20.25" customHeight="1" x14ac:dyDescent="0.35">
      <c r="B193" s="437" t="s">
        <v>1382</v>
      </c>
      <c r="C193" s="382"/>
      <c r="D193" s="382"/>
      <c r="E193" s="361"/>
      <c r="F193" s="38" t="s">
        <v>1032</v>
      </c>
      <c r="G193" s="451" t="s">
        <v>670</v>
      </c>
      <c r="H193" s="361"/>
      <c r="J193" s="38" t="s">
        <v>402</v>
      </c>
    </row>
    <row r="194" spans="2:10" ht="20.25" customHeight="1" x14ac:dyDescent="0.35">
      <c r="B194" s="437" t="s">
        <v>1381</v>
      </c>
      <c r="C194" s="382"/>
      <c r="D194" s="382"/>
      <c r="E194" s="361"/>
      <c r="F194" s="38" t="s">
        <v>1014</v>
      </c>
      <c r="G194" s="451" t="s">
        <v>220</v>
      </c>
      <c r="H194" s="361"/>
      <c r="J194" s="38" t="s">
        <v>1014</v>
      </c>
    </row>
    <row r="195" spans="2:10" ht="20.25" customHeight="1" x14ac:dyDescent="0.35">
      <c r="B195" s="439" t="s">
        <v>150</v>
      </c>
      <c r="C195" s="382"/>
      <c r="D195" s="382"/>
      <c r="E195" s="361"/>
      <c r="F195" s="37" t="s">
        <v>973</v>
      </c>
      <c r="G195" s="451" t="s">
        <v>220</v>
      </c>
      <c r="H195" s="361"/>
      <c r="J195" s="37" t="s">
        <v>973</v>
      </c>
    </row>
    <row r="196" spans="2:10" ht="20.25" customHeight="1" x14ac:dyDescent="0.35">
      <c r="B196" s="437" t="s">
        <v>1384</v>
      </c>
      <c r="C196" s="382"/>
      <c r="D196" s="382"/>
      <c r="E196" s="361"/>
      <c r="F196" s="38" t="s">
        <v>973</v>
      </c>
      <c r="G196" s="451" t="s">
        <v>220</v>
      </c>
      <c r="H196" s="361"/>
      <c r="J196" s="38" t="s">
        <v>973</v>
      </c>
    </row>
    <row r="197" spans="2:10" ht="20.25" customHeight="1" x14ac:dyDescent="0.35">
      <c r="B197" s="439" t="s">
        <v>179</v>
      </c>
      <c r="C197" s="382"/>
      <c r="D197" s="382"/>
      <c r="E197" s="361"/>
      <c r="F197" s="37" t="s">
        <v>294</v>
      </c>
      <c r="G197" s="451" t="s">
        <v>220</v>
      </c>
      <c r="H197" s="361"/>
      <c r="J197" s="37" t="s">
        <v>294</v>
      </c>
    </row>
    <row r="198" spans="2:10" ht="20.25" customHeight="1" x14ac:dyDescent="0.35">
      <c r="B198" s="437" t="s">
        <v>1398</v>
      </c>
      <c r="C198" s="382"/>
      <c r="D198" s="382"/>
      <c r="E198" s="361"/>
      <c r="F198" s="38" t="s">
        <v>294</v>
      </c>
      <c r="G198" s="451" t="s">
        <v>220</v>
      </c>
      <c r="H198" s="361"/>
      <c r="J198" s="38" t="s">
        <v>294</v>
      </c>
    </row>
    <row r="199" spans="2:10" ht="20.25" customHeight="1" x14ac:dyDescent="0.35">
      <c r="B199" s="439" t="s">
        <v>1378</v>
      </c>
      <c r="C199" s="382"/>
      <c r="D199" s="382"/>
      <c r="E199" s="361"/>
      <c r="F199" s="211">
        <v>7648860</v>
      </c>
      <c r="G199" s="429" t="s">
        <v>896</v>
      </c>
      <c r="H199" s="361"/>
      <c r="I199" s="39"/>
      <c r="J199" s="37" t="s">
        <v>890</v>
      </c>
    </row>
    <row r="200" spans="2:10" ht="20.25" customHeight="1" x14ac:dyDescent="0.35">
      <c r="B200" s="73"/>
      <c r="C200" s="74"/>
      <c r="D200" s="74"/>
      <c r="E200" s="74"/>
      <c r="F200" s="60"/>
      <c r="G200" s="60"/>
      <c r="H200" s="74"/>
      <c r="I200" s="74"/>
      <c r="J200" s="60"/>
    </row>
    <row r="201" spans="2:10" s="10" customFormat="1" ht="20.25" customHeight="1" x14ac:dyDescent="0.35">
      <c r="B201" s="73"/>
      <c r="C201" s="78"/>
      <c r="D201" s="78"/>
      <c r="E201" s="78"/>
      <c r="F201" s="60"/>
      <c r="G201" s="60"/>
      <c r="H201" s="78"/>
      <c r="I201" s="78"/>
      <c r="J201" s="60"/>
    </row>
    <row r="202" spans="2:10" ht="20.25" customHeight="1" x14ac:dyDescent="0.35">
      <c r="B202" s="452" t="s">
        <v>11</v>
      </c>
      <c r="C202" s="367"/>
      <c r="D202" s="367"/>
      <c r="E202" s="367"/>
      <c r="F202" s="367"/>
      <c r="G202" s="367"/>
    </row>
    <row r="204" spans="2:10" ht="20.25" customHeight="1" x14ac:dyDescent="0.35">
      <c r="B204" s="28"/>
      <c r="C204" s="29"/>
      <c r="D204" s="441" t="s">
        <v>1380</v>
      </c>
      <c r="E204" s="30"/>
      <c r="F204" s="431" t="s">
        <v>195</v>
      </c>
      <c r="G204" s="431" t="s">
        <v>13</v>
      </c>
      <c r="H204" s="445"/>
    </row>
    <row r="205" spans="2:10" ht="20.25" customHeight="1" x14ac:dyDescent="0.35">
      <c r="B205" s="450" t="s">
        <v>1366</v>
      </c>
      <c r="C205" s="32"/>
      <c r="D205" s="442"/>
      <c r="E205" s="33"/>
      <c r="F205" s="443"/>
      <c r="G205" s="446"/>
      <c r="H205" s="447"/>
    </row>
    <row r="206" spans="2:10" ht="20.25" customHeight="1" x14ac:dyDescent="0.35">
      <c r="B206" s="446"/>
      <c r="C206" s="32"/>
      <c r="D206" s="32"/>
      <c r="E206" s="33"/>
      <c r="F206" s="443"/>
      <c r="G206" s="446"/>
      <c r="H206" s="447"/>
    </row>
    <row r="207" spans="2:10" ht="20.25" customHeight="1" x14ac:dyDescent="0.35">
      <c r="B207" s="34"/>
      <c r="C207" s="35"/>
      <c r="D207" s="35"/>
      <c r="E207" s="36"/>
      <c r="F207" s="444"/>
      <c r="G207" s="448"/>
      <c r="H207" s="449"/>
    </row>
    <row r="208" spans="2:10" ht="20.25" customHeight="1" x14ac:dyDescent="0.35">
      <c r="B208" s="439" t="s">
        <v>25</v>
      </c>
      <c r="C208" s="382"/>
      <c r="D208" s="382"/>
      <c r="E208" s="361"/>
      <c r="F208" s="37" t="s">
        <v>880</v>
      </c>
      <c r="G208" s="429" t="s">
        <v>880</v>
      </c>
      <c r="H208" s="361"/>
    </row>
    <row r="209" spans="2:8" ht="20.25" customHeight="1" x14ac:dyDescent="0.35">
      <c r="B209" s="437" t="s">
        <v>1391</v>
      </c>
      <c r="C209" s="382"/>
      <c r="D209" s="382"/>
      <c r="E209" s="361"/>
      <c r="F209" s="38" t="s">
        <v>880</v>
      </c>
      <c r="G209" s="451" t="s">
        <v>880</v>
      </c>
      <c r="H209" s="361"/>
    </row>
    <row r="210" spans="2:8" ht="20.25" customHeight="1" x14ac:dyDescent="0.35">
      <c r="B210" s="439" t="s">
        <v>38</v>
      </c>
      <c r="C210" s="382"/>
      <c r="D210" s="382"/>
      <c r="E210" s="361"/>
      <c r="F210" s="37" t="s">
        <v>250</v>
      </c>
      <c r="G210" s="429" t="s">
        <v>250</v>
      </c>
      <c r="H210" s="361"/>
    </row>
    <row r="211" spans="2:8" ht="20.25" customHeight="1" x14ac:dyDescent="0.35">
      <c r="B211" s="437" t="s">
        <v>1383</v>
      </c>
      <c r="C211" s="382"/>
      <c r="D211" s="382"/>
      <c r="E211" s="361"/>
      <c r="F211" s="38" t="s">
        <v>250</v>
      </c>
      <c r="G211" s="451" t="s">
        <v>250</v>
      </c>
      <c r="H211" s="361"/>
    </row>
    <row r="212" spans="2:8" ht="20.25" customHeight="1" x14ac:dyDescent="0.35">
      <c r="B212" s="439" t="s">
        <v>150</v>
      </c>
      <c r="C212" s="382"/>
      <c r="D212" s="382"/>
      <c r="E212" s="361"/>
      <c r="F212" s="37" t="s">
        <v>840</v>
      </c>
      <c r="G212" s="429" t="s">
        <v>840</v>
      </c>
      <c r="H212" s="361"/>
    </row>
    <row r="213" spans="2:8" ht="20.25" customHeight="1" x14ac:dyDescent="0.35">
      <c r="B213" s="437" t="s">
        <v>1393</v>
      </c>
      <c r="C213" s="382"/>
      <c r="D213" s="382"/>
      <c r="E213" s="361"/>
      <c r="F213" s="38" t="s">
        <v>840</v>
      </c>
      <c r="G213" s="451" t="s">
        <v>840</v>
      </c>
      <c r="H213" s="361"/>
    </row>
    <row r="214" spans="2:8" ht="20.25" customHeight="1" x14ac:dyDescent="0.35">
      <c r="B214" s="439" t="s">
        <v>1378</v>
      </c>
      <c r="C214" s="382"/>
      <c r="D214" s="382"/>
      <c r="E214" s="361"/>
      <c r="F214" s="37" t="s">
        <v>834</v>
      </c>
      <c r="G214" s="429" t="s">
        <v>834</v>
      </c>
      <c r="H214" s="361"/>
    </row>
    <row r="225" spans="2:12" s="10" customFormat="1" ht="20.25" customHeight="1" x14ac:dyDescent="0.35"/>
    <row r="227" spans="2:12" ht="20.25" customHeight="1" x14ac:dyDescent="0.35">
      <c r="B227" s="452" t="s">
        <v>10</v>
      </c>
      <c r="C227" s="367"/>
      <c r="D227" s="367"/>
      <c r="E227" s="367"/>
      <c r="F227" s="367"/>
      <c r="G227" s="367"/>
    </row>
    <row r="229" spans="2:12" ht="20.25" customHeight="1" x14ac:dyDescent="0.35">
      <c r="B229" s="28"/>
      <c r="C229" s="29"/>
      <c r="D229" s="441" t="s">
        <v>1380</v>
      </c>
      <c r="E229" s="30"/>
      <c r="F229" s="431" t="s">
        <v>197</v>
      </c>
      <c r="G229" s="431" t="s">
        <v>198</v>
      </c>
      <c r="H229" s="445"/>
      <c r="I229" s="31"/>
      <c r="J229" s="431" t="s">
        <v>199</v>
      </c>
      <c r="K229" s="31"/>
      <c r="L229" s="431" t="s">
        <v>13</v>
      </c>
    </row>
    <row r="230" spans="2:12" ht="20.25" customHeight="1" x14ac:dyDescent="0.35">
      <c r="B230" s="450" t="s">
        <v>1366</v>
      </c>
      <c r="C230" s="32"/>
      <c r="D230" s="442"/>
      <c r="E230" s="33"/>
      <c r="F230" s="443"/>
      <c r="G230" s="446"/>
      <c r="H230" s="447"/>
      <c r="J230" s="443"/>
      <c r="L230" s="443"/>
    </row>
    <row r="231" spans="2:12" ht="20.25" customHeight="1" x14ac:dyDescent="0.35">
      <c r="B231" s="446"/>
      <c r="C231" s="32"/>
      <c r="D231" s="32"/>
      <c r="E231" s="33"/>
      <c r="F231" s="443"/>
      <c r="G231" s="446"/>
      <c r="H231" s="447"/>
      <c r="J231" s="443"/>
      <c r="L231" s="443"/>
    </row>
    <row r="232" spans="2:12" ht="20.25" customHeight="1" x14ac:dyDescent="0.35">
      <c r="B232" s="34"/>
      <c r="C232" s="35"/>
      <c r="D232" s="35"/>
      <c r="E232" s="36"/>
      <c r="F232" s="444"/>
      <c r="G232" s="448"/>
      <c r="H232" s="449"/>
      <c r="J232" s="444"/>
      <c r="L232" s="444"/>
    </row>
    <row r="233" spans="2:12" ht="20.25" customHeight="1" x14ac:dyDescent="0.35">
      <c r="B233" s="439" t="s">
        <v>25</v>
      </c>
      <c r="C233" s="382"/>
      <c r="D233" s="382"/>
      <c r="E233" s="361"/>
      <c r="F233" s="177">
        <v>521640</v>
      </c>
      <c r="G233" s="429" t="s">
        <v>778</v>
      </c>
      <c r="H233" s="361"/>
      <c r="J233" s="38" t="s">
        <v>220</v>
      </c>
      <c r="L233" s="211">
        <v>1075500</v>
      </c>
    </row>
    <row r="234" spans="2:12" ht="20.25" customHeight="1" x14ac:dyDescent="0.35">
      <c r="B234" s="437" t="s">
        <v>1391</v>
      </c>
      <c r="C234" s="382"/>
      <c r="D234" s="382"/>
      <c r="E234" s="361"/>
      <c r="F234" s="38">
        <v>521640</v>
      </c>
      <c r="G234" s="451" t="s">
        <v>778</v>
      </c>
      <c r="H234" s="361"/>
      <c r="J234" s="38" t="s">
        <v>220</v>
      </c>
      <c r="L234" s="210">
        <v>1075500</v>
      </c>
    </row>
    <row r="235" spans="2:12" ht="20.25" customHeight="1" x14ac:dyDescent="0.35">
      <c r="B235" s="439" t="s">
        <v>38</v>
      </c>
      <c r="C235" s="382"/>
      <c r="D235" s="382"/>
      <c r="E235" s="361"/>
      <c r="F235" s="37" t="s">
        <v>800</v>
      </c>
      <c r="G235" s="429" t="s">
        <v>758</v>
      </c>
      <c r="H235" s="361"/>
      <c r="J235" s="37" t="s">
        <v>718</v>
      </c>
      <c r="L235" s="37" t="s">
        <v>1397</v>
      </c>
    </row>
    <row r="236" spans="2:12" ht="20.25" customHeight="1" x14ac:dyDescent="0.35">
      <c r="B236" s="437" t="s">
        <v>1388</v>
      </c>
      <c r="C236" s="382"/>
      <c r="D236" s="382"/>
      <c r="E236" s="361"/>
      <c r="F236" s="38" t="s">
        <v>819</v>
      </c>
      <c r="G236" s="451" t="s">
        <v>220</v>
      </c>
      <c r="H236" s="361"/>
      <c r="J236" s="38" t="s">
        <v>220</v>
      </c>
      <c r="L236" s="38" t="s">
        <v>819</v>
      </c>
    </row>
    <row r="237" spans="2:12" ht="20.25" customHeight="1" x14ac:dyDescent="0.35">
      <c r="B237" s="437" t="s">
        <v>1383</v>
      </c>
      <c r="C237" s="382"/>
      <c r="D237" s="382"/>
      <c r="E237" s="361"/>
      <c r="F237" s="38" t="s">
        <v>809</v>
      </c>
      <c r="G237" s="451" t="s">
        <v>769</v>
      </c>
      <c r="H237" s="361"/>
      <c r="J237" s="38" t="s">
        <v>718</v>
      </c>
      <c r="L237" s="38" t="s">
        <v>1396</v>
      </c>
    </row>
    <row r="238" spans="2:12" ht="20.25" customHeight="1" x14ac:dyDescent="0.35">
      <c r="B238" s="437" t="s">
        <v>1382</v>
      </c>
      <c r="C238" s="382"/>
      <c r="D238" s="382"/>
      <c r="E238" s="361"/>
      <c r="F238" s="38" t="s">
        <v>669</v>
      </c>
      <c r="G238" s="451" t="s">
        <v>762</v>
      </c>
      <c r="H238" s="361"/>
      <c r="J238" s="38" t="s">
        <v>220</v>
      </c>
      <c r="L238" s="38" t="s">
        <v>1395</v>
      </c>
    </row>
    <row r="239" spans="2:12" ht="20.25" customHeight="1" x14ac:dyDescent="0.35">
      <c r="B239" s="437" t="s">
        <v>1381</v>
      </c>
      <c r="C239" s="382"/>
      <c r="D239" s="382"/>
      <c r="E239" s="361"/>
      <c r="F239" s="38" t="s">
        <v>220</v>
      </c>
      <c r="G239" s="451" t="s">
        <v>725</v>
      </c>
      <c r="H239" s="361"/>
      <c r="J239" s="38" t="s">
        <v>220</v>
      </c>
      <c r="L239" s="38" t="s">
        <v>725</v>
      </c>
    </row>
    <row r="240" spans="2:12" ht="20.25" customHeight="1" x14ac:dyDescent="0.35">
      <c r="B240" s="439" t="s">
        <v>150</v>
      </c>
      <c r="C240" s="382"/>
      <c r="D240" s="382"/>
      <c r="E240" s="361"/>
      <c r="F240" s="37" t="s">
        <v>796</v>
      </c>
      <c r="G240" s="429" t="s">
        <v>750</v>
      </c>
      <c r="H240" s="361"/>
      <c r="J240" s="38" t="s">
        <v>220</v>
      </c>
      <c r="L240" s="37" t="s">
        <v>1394</v>
      </c>
    </row>
    <row r="241" spans="2:12" ht="20.25" customHeight="1" x14ac:dyDescent="0.35">
      <c r="B241" s="437" t="s">
        <v>1393</v>
      </c>
      <c r="C241" s="382"/>
      <c r="D241" s="382"/>
      <c r="E241" s="361"/>
      <c r="F241" s="38" t="s">
        <v>796</v>
      </c>
      <c r="G241" s="451" t="s">
        <v>754</v>
      </c>
      <c r="H241" s="361"/>
      <c r="J241" s="38" t="s">
        <v>220</v>
      </c>
      <c r="L241" s="38" t="s">
        <v>1392</v>
      </c>
    </row>
    <row r="242" spans="2:12" ht="20.25" customHeight="1" x14ac:dyDescent="0.35">
      <c r="B242" s="437" t="s">
        <v>1384</v>
      </c>
      <c r="C242" s="382"/>
      <c r="D242" s="382"/>
      <c r="E242" s="361"/>
      <c r="F242" s="38" t="s">
        <v>220</v>
      </c>
      <c r="G242" s="451" t="s">
        <v>752</v>
      </c>
      <c r="H242" s="361"/>
      <c r="J242" s="38" t="s">
        <v>220</v>
      </c>
      <c r="L242" s="38" t="s">
        <v>752</v>
      </c>
    </row>
    <row r="243" spans="2:12" ht="20.25" customHeight="1" x14ac:dyDescent="0.35">
      <c r="B243" s="439" t="s">
        <v>181</v>
      </c>
      <c r="C243" s="382"/>
      <c r="D243" s="382"/>
      <c r="E243" s="361"/>
      <c r="F243" s="38" t="s">
        <v>220</v>
      </c>
      <c r="G243" s="429" t="s">
        <v>745</v>
      </c>
      <c r="H243" s="361"/>
      <c r="J243" s="38" t="s">
        <v>220</v>
      </c>
      <c r="L243" s="37" t="s">
        <v>745</v>
      </c>
    </row>
    <row r="244" spans="2:12" ht="20.25" customHeight="1" x14ac:dyDescent="0.35">
      <c r="B244" s="437" t="s">
        <v>1385</v>
      </c>
      <c r="C244" s="382"/>
      <c r="D244" s="382"/>
      <c r="E244" s="361"/>
      <c r="F244" s="38" t="s">
        <v>220</v>
      </c>
      <c r="G244" s="451" t="s">
        <v>745</v>
      </c>
      <c r="H244" s="361"/>
      <c r="J244" s="38" t="s">
        <v>220</v>
      </c>
      <c r="L244" s="38" t="s">
        <v>745</v>
      </c>
    </row>
    <row r="245" spans="2:12" ht="20.25" customHeight="1" x14ac:dyDescent="0.35">
      <c r="B245" s="439" t="s">
        <v>1378</v>
      </c>
      <c r="C245" s="382"/>
      <c r="D245" s="382"/>
      <c r="E245" s="361"/>
      <c r="F245" s="211">
        <v>643640</v>
      </c>
      <c r="G245" s="429" t="s">
        <v>740</v>
      </c>
      <c r="H245" s="361"/>
      <c r="I245" s="39"/>
      <c r="J245" s="37" t="s">
        <v>718</v>
      </c>
      <c r="K245" s="39"/>
      <c r="L245" s="211">
        <v>3449660</v>
      </c>
    </row>
    <row r="251" spans="2:12" s="10" customFormat="1" ht="20.25" customHeight="1" x14ac:dyDescent="0.35"/>
    <row r="252" spans="2:12" ht="20.25" customHeight="1" x14ac:dyDescent="0.35">
      <c r="B252" s="452" t="s">
        <v>9</v>
      </c>
      <c r="C252" s="367"/>
      <c r="D252" s="367"/>
      <c r="E252" s="367"/>
      <c r="F252" s="367"/>
      <c r="G252" s="367"/>
    </row>
    <row r="254" spans="2:12" ht="20.25" customHeight="1" x14ac:dyDescent="0.35">
      <c r="B254" s="28"/>
      <c r="C254" s="29"/>
      <c r="D254" s="441" t="s">
        <v>1380</v>
      </c>
      <c r="E254" s="30"/>
      <c r="F254" s="431" t="s">
        <v>200</v>
      </c>
      <c r="G254" s="431" t="s">
        <v>13</v>
      </c>
      <c r="H254" s="445"/>
    </row>
    <row r="255" spans="2:12" ht="20.25" customHeight="1" x14ac:dyDescent="0.35">
      <c r="B255" s="450" t="s">
        <v>1366</v>
      </c>
      <c r="C255" s="32"/>
      <c r="D255" s="442"/>
      <c r="E255" s="33"/>
      <c r="F255" s="443"/>
      <c r="G255" s="446"/>
      <c r="H255" s="447"/>
    </row>
    <row r="256" spans="2:12" ht="20.25" customHeight="1" x14ac:dyDescent="0.35">
      <c r="B256" s="446"/>
      <c r="C256" s="32"/>
      <c r="D256" s="32"/>
      <c r="E256" s="33"/>
      <c r="F256" s="443"/>
      <c r="G256" s="446"/>
      <c r="H256" s="447"/>
    </row>
    <row r="257" spans="2:8" ht="20.25" customHeight="1" x14ac:dyDescent="0.35">
      <c r="B257" s="34"/>
      <c r="C257" s="35"/>
      <c r="D257" s="35"/>
      <c r="E257" s="36"/>
      <c r="F257" s="444"/>
      <c r="G257" s="448"/>
      <c r="H257" s="449"/>
    </row>
    <row r="258" spans="2:8" ht="20.25" customHeight="1" x14ac:dyDescent="0.35">
      <c r="B258" s="439" t="s">
        <v>38</v>
      </c>
      <c r="C258" s="382"/>
      <c r="D258" s="382"/>
      <c r="E258" s="361"/>
      <c r="F258" s="37" t="s">
        <v>672</v>
      </c>
      <c r="G258" s="429" t="s">
        <v>672</v>
      </c>
      <c r="H258" s="361"/>
    </row>
    <row r="259" spans="2:8" ht="20.25" customHeight="1" x14ac:dyDescent="0.35">
      <c r="B259" s="437" t="s">
        <v>1383</v>
      </c>
      <c r="C259" s="382"/>
      <c r="D259" s="382"/>
      <c r="E259" s="361"/>
      <c r="F259" s="38" t="s">
        <v>672</v>
      </c>
      <c r="G259" s="451" t="s">
        <v>672</v>
      </c>
      <c r="H259" s="361"/>
    </row>
    <row r="260" spans="2:8" ht="20.25" customHeight="1" x14ac:dyDescent="0.35">
      <c r="B260" s="439" t="s">
        <v>181</v>
      </c>
      <c r="C260" s="382"/>
      <c r="D260" s="382"/>
      <c r="E260" s="361"/>
      <c r="F260" s="37" t="s">
        <v>669</v>
      </c>
      <c r="G260" s="429" t="s">
        <v>669</v>
      </c>
      <c r="H260" s="361"/>
    </row>
    <row r="261" spans="2:8" ht="20.25" customHeight="1" x14ac:dyDescent="0.35">
      <c r="B261" s="437" t="s">
        <v>1385</v>
      </c>
      <c r="C261" s="382"/>
      <c r="D261" s="382"/>
      <c r="E261" s="361"/>
      <c r="F261" s="38" t="s">
        <v>669</v>
      </c>
      <c r="G261" s="451" t="s">
        <v>669</v>
      </c>
      <c r="H261" s="361"/>
    </row>
    <row r="262" spans="2:8" ht="20.25" customHeight="1" x14ac:dyDescent="0.35">
      <c r="B262" s="439" t="s">
        <v>1378</v>
      </c>
      <c r="C262" s="382"/>
      <c r="D262" s="382"/>
      <c r="E262" s="361"/>
      <c r="F262" s="37" t="s">
        <v>663</v>
      </c>
      <c r="G262" s="429" t="s">
        <v>663</v>
      </c>
      <c r="H262" s="361"/>
    </row>
    <row r="264" spans="2:8" ht="20.25" customHeight="1" x14ac:dyDescent="0.35">
      <c r="B264" s="452" t="s">
        <v>8</v>
      </c>
      <c r="C264" s="367"/>
      <c r="D264" s="367"/>
      <c r="E264" s="367"/>
      <c r="F264" s="367"/>
      <c r="G264" s="367"/>
    </row>
    <row r="266" spans="2:8" ht="20.25" customHeight="1" x14ac:dyDescent="0.35">
      <c r="B266" s="28"/>
      <c r="C266" s="29"/>
      <c r="D266" s="441" t="s">
        <v>1380</v>
      </c>
      <c r="E266" s="30"/>
      <c r="F266" s="431" t="s">
        <v>201</v>
      </c>
      <c r="G266" s="431" t="s">
        <v>13</v>
      </c>
      <c r="H266" s="445"/>
    </row>
    <row r="267" spans="2:8" ht="20.25" customHeight="1" x14ac:dyDescent="0.35">
      <c r="B267" s="450" t="s">
        <v>1366</v>
      </c>
      <c r="C267" s="32"/>
      <c r="D267" s="442"/>
      <c r="E267" s="33"/>
      <c r="F267" s="443"/>
      <c r="G267" s="446"/>
      <c r="H267" s="447"/>
    </row>
    <row r="268" spans="2:8" ht="20.25" customHeight="1" x14ac:dyDescent="0.35">
      <c r="B268" s="446"/>
      <c r="C268" s="32"/>
      <c r="D268" s="32"/>
      <c r="E268" s="33"/>
      <c r="F268" s="443"/>
      <c r="G268" s="446"/>
      <c r="H268" s="447"/>
    </row>
    <row r="269" spans="2:8" ht="20.25" customHeight="1" x14ac:dyDescent="0.35">
      <c r="B269" s="34"/>
      <c r="C269" s="35"/>
      <c r="D269" s="35"/>
      <c r="E269" s="36"/>
      <c r="F269" s="444"/>
      <c r="G269" s="448"/>
      <c r="H269" s="449"/>
    </row>
    <row r="270" spans="2:8" ht="20.25" customHeight="1" x14ac:dyDescent="0.35">
      <c r="B270" s="439" t="s">
        <v>25</v>
      </c>
      <c r="C270" s="382"/>
      <c r="D270" s="382"/>
      <c r="E270" s="361"/>
      <c r="F270" s="37" t="s">
        <v>653</v>
      </c>
      <c r="G270" s="429" t="s">
        <v>653</v>
      </c>
      <c r="H270" s="361"/>
    </row>
    <row r="271" spans="2:8" ht="20.25" customHeight="1" x14ac:dyDescent="0.35">
      <c r="B271" s="437" t="s">
        <v>1391</v>
      </c>
      <c r="C271" s="382"/>
      <c r="D271" s="382"/>
      <c r="E271" s="361"/>
      <c r="F271" s="38" t="s">
        <v>653</v>
      </c>
      <c r="G271" s="451" t="s">
        <v>653</v>
      </c>
      <c r="H271" s="361"/>
    </row>
    <row r="272" spans="2:8" ht="20.25" customHeight="1" x14ac:dyDescent="0.35">
      <c r="B272" s="439" t="s">
        <v>38</v>
      </c>
      <c r="C272" s="382"/>
      <c r="D272" s="382"/>
      <c r="E272" s="361"/>
      <c r="F272" s="37" t="s">
        <v>611</v>
      </c>
      <c r="G272" s="429" t="s">
        <v>611</v>
      </c>
      <c r="H272" s="361"/>
    </row>
    <row r="273" spans="2:10" ht="20.25" customHeight="1" x14ac:dyDescent="0.35">
      <c r="B273" s="437" t="s">
        <v>1383</v>
      </c>
      <c r="C273" s="382"/>
      <c r="D273" s="382"/>
      <c r="E273" s="361"/>
      <c r="F273" s="38" t="s">
        <v>611</v>
      </c>
      <c r="G273" s="451" t="s">
        <v>611</v>
      </c>
      <c r="H273" s="361"/>
    </row>
    <row r="274" spans="2:10" ht="20.25" customHeight="1" x14ac:dyDescent="0.35">
      <c r="B274" s="439" t="s">
        <v>1378</v>
      </c>
      <c r="C274" s="382"/>
      <c r="D274" s="382"/>
      <c r="E274" s="361"/>
      <c r="F274" s="37" t="s">
        <v>630</v>
      </c>
      <c r="G274" s="429" t="s">
        <v>630</v>
      </c>
      <c r="H274" s="361"/>
    </row>
    <row r="275" spans="2:10" s="10" customFormat="1" ht="20.25" customHeight="1" x14ac:dyDescent="0.35">
      <c r="B275" s="73"/>
      <c r="C275" s="78"/>
      <c r="D275" s="78"/>
      <c r="E275" s="78"/>
      <c r="F275" s="60"/>
      <c r="G275" s="60"/>
      <c r="H275" s="78"/>
    </row>
    <row r="276" spans="2:10" ht="20.25" customHeight="1" x14ac:dyDescent="0.35">
      <c r="B276" s="73"/>
      <c r="C276" s="74"/>
      <c r="D276" s="74"/>
      <c r="E276" s="74"/>
      <c r="F276" s="60"/>
      <c r="G276" s="60"/>
      <c r="H276" s="74"/>
    </row>
    <row r="277" spans="2:10" ht="20.25" customHeight="1" x14ac:dyDescent="0.35">
      <c r="B277" s="452" t="s">
        <v>7</v>
      </c>
      <c r="C277" s="367"/>
      <c r="D277" s="367"/>
      <c r="E277" s="367"/>
      <c r="F277" s="367"/>
      <c r="G277" s="367"/>
    </row>
    <row r="279" spans="2:10" ht="20.25" customHeight="1" x14ac:dyDescent="0.35">
      <c r="B279" s="28"/>
      <c r="C279" s="29"/>
      <c r="D279" s="441" t="s">
        <v>1380</v>
      </c>
      <c r="E279" s="30"/>
      <c r="F279" s="431" t="s">
        <v>202</v>
      </c>
      <c r="G279" s="431" t="s">
        <v>203</v>
      </c>
      <c r="H279" s="445"/>
      <c r="I279" s="31"/>
      <c r="J279" s="431" t="s">
        <v>13</v>
      </c>
    </row>
    <row r="280" spans="2:10" ht="20.25" customHeight="1" x14ac:dyDescent="0.35">
      <c r="B280" s="450" t="s">
        <v>1366</v>
      </c>
      <c r="C280" s="32"/>
      <c r="D280" s="442"/>
      <c r="E280" s="33"/>
      <c r="F280" s="443"/>
      <c r="G280" s="446"/>
      <c r="H280" s="447"/>
      <c r="J280" s="443"/>
    </row>
    <row r="281" spans="2:10" ht="20.25" customHeight="1" x14ac:dyDescent="0.35">
      <c r="B281" s="446"/>
      <c r="C281" s="32"/>
      <c r="D281" s="32"/>
      <c r="E281" s="33"/>
      <c r="F281" s="443"/>
      <c r="G281" s="446"/>
      <c r="H281" s="447"/>
      <c r="J281" s="443"/>
    </row>
    <row r="282" spans="2:10" ht="20.25" customHeight="1" x14ac:dyDescent="0.35">
      <c r="B282" s="34"/>
      <c r="C282" s="35"/>
      <c r="D282" s="35"/>
      <c r="E282" s="36"/>
      <c r="F282" s="444"/>
      <c r="G282" s="448"/>
      <c r="H282" s="449"/>
      <c r="J282" s="444"/>
    </row>
    <row r="283" spans="2:10" ht="20.25" customHeight="1" x14ac:dyDescent="0.35">
      <c r="B283" s="439" t="s">
        <v>25</v>
      </c>
      <c r="C283" s="382"/>
      <c r="D283" s="382"/>
      <c r="E283" s="361"/>
      <c r="F283" s="37" t="s">
        <v>607</v>
      </c>
      <c r="G283" s="429" t="s">
        <v>525</v>
      </c>
      <c r="H283" s="361"/>
      <c r="J283" s="37" t="s">
        <v>1390</v>
      </c>
    </row>
    <row r="284" spans="2:10" ht="20.25" customHeight="1" x14ac:dyDescent="0.35">
      <c r="B284" s="437" t="s">
        <v>1391</v>
      </c>
      <c r="C284" s="382"/>
      <c r="D284" s="382"/>
      <c r="E284" s="361"/>
      <c r="F284" s="38" t="s">
        <v>607</v>
      </c>
      <c r="G284" s="451" t="s">
        <v>525</v>
      </c>
      <c r="H284" s="361"/>
      <c r="J284" s="38" t="s">
        <v>1390</v>
      </c>
    </row>
    <row r="285" spans="2:10" ht="20.25" customHeight="1" x14ac:dyDescent="0.35">
      <c r="B285" s="439" t="s">
        <v>38</v>
      </c>
      <c r="C285" s="382"/>
      <c r="D285" s="382"/>
      <c r="E285" s="361"/>
      <c r="F285" s="37" t="s">
        <v>555</v>
      </c>
      <c r="G285" s="429" t="s">
        <v>511</v>
      </c>
      <c r="H285" s="361"/>
      <c r="J285" s="37" t="s">
        <v>1389</v>
      </c>
    </row>
    <row r="286" spans="2:10" ht="20.25" customHeight="1" x14ac:dyDescent="0.35">
      <c r="B286" s="437" t="s">
        <v>1388</v>
      </c>
      <c r="C286" s="382"/>
      <c r="D286" s="382"/>
      <c r="E286" s="361"/>
      <c r="F286" s="38" t="s">
        <v>591</v>
      </c>
      <c r="G286" s="451" t="s">
        <v>220</v>
      </c>
      <c r="H286" s="361"/>
      <c r="J286" s="38" t="s">
        <v>591</v>
      </c>
    </row>
    <row r="287" spans="2:10" ht="20.25" customHeight="1" x14ac:dyDescent="0.35">
      <c r="B287" s="437" t="s">
        <v>1383</v>
      </c>
      <c r="C287" s="382"/>
      <c r="D287" s="382"/>
      <c r="E287" s="361"/>
      <c r="F287" s="38" t="s">
        <v>574</v>
      </c>
      <c r="G287" s="451" t="s">
        <v>220</v>
      </c>
      <c r="H287" s="361"/>
      <c r="J287" s="38" t="s">
        <v>574</v>
      </c>
    </row>
    <row r="288" spans="2:10" ht="20.25" customHeight="1" x14ac:dyDescent="0.35">
      <c r="B288" s="437" t="s">
        <v>1382</v>
      </c>
      <c r="C288" s="382"/>
      <c r="D288" s="382"/>
      <c r="E288" s="361"/>
      <c r="F288" s="38" t="s">
        <v>559</v>
      </c>
      <c r="G288" s="451" t="s">
        <v>519</v>
      </c>
      <c r="H288" s="361"/>
      <c r="J288" s="38" t="s">
        <v>1387</v>
      </c>
    </row>
    <row r="289" spans="2:10" ht="20.25" customHeight="1" x14ac:dyDescent="0.35">
      <c r="B289" s="437" t="s">
        <v>1381</v>
      </c>
      <c r="C289" s="382"/>
      <c r="D289" s="382"/>
      <c r="E289" s="361"/>
      <c r="F289" s="38" t="s">
        <v>220</v>
      </c>
      <c r="G289" s="451" t="s">
        <v>330</v>
      </c>
      <c r="H289" s="361"/>
      <c r="J289" s="38" t="s">
        <v>330</v>
      </c>
    </row>
    <row r="290" spans="2:10" ht="20.25" customHeight="1" x14ac:dyDescent="0.35">
      <c r="B290" s="439" t="s">
        <v>1378</v>
      </c>
      <c r="C290" s="382"/>
      <c r="D290" s="382"/>
      <c r="E290" s="361"/>
      <c r="F290" s="37" t="s">
        <v>539</v>
      </c>
      <c r="G290" s="429" t="s">
        <v>490</v>
      </c>
      <c r="H290" s="361"/>
      <c r="I290" s="39"/>
      <c r="J290" s="37" t="s">
        <v>475</v>
      </c>
    </row>
    <row r="292" spans="2:10" ht="20.25" customHeight="1" x14ac:dyDescent="0.35">
      <c r="B292" s="452" t="s">
        <v>6</v>
      </c>
      <c r="C292" s="367"/>
      <c r="D292" s="367"/>
      <c r="E292" s="367"/>
      <c r="F292" s="367"/>
      <c r="G292" s="367"/>
    </row>
    <row r="294" spans="2:10" ht="20.25" customHeight="1" x14ac:dyDescent="0.35">
      <c r="B294" s="28"/>
      <c r="C294" s="29"/>
      <c r="D294" s="441" t="s">
        <v>1380</v>
      </c>
      <c r="E294" s="30"/>
      <c r="F294" s="431" t="s">
        <v>204</v>
      </c>
      <c r="G294" s="431" t="s">
        <v>13</v>
      </c>
      <c r="H294" s="445"/>
    </row>
    <row r="295" spans="2:10" ht="20.25" customHeight="1" x14ac:dyDescent="0.35">
      <c r="B295" s="450" t="s">
        <v>1366</v>
      </c>
      <c r="C295" s="32"/>
      <c r="D295" s="442"/>
      <c r="E295" s="33"/>
      <c r="F295" s="443"/>
      <c r="G295" s="446"/>
      <c r="H295" s="447"/>
    </row>
    <row r="296" spans="2:10" ht="20.25" customHeight="1" x14ac:dyDescent="0.35">
      <c r="B296" s="446"/>
      <c r="C296" s="32"/>
      <c r="D296" s="32"/>
      <c r="E296" s="33"/>
      <c r="F296" s="443"/>
      <c r="G296" s="446"/>
      <c r="H296" s="447"/>
    </row>
    <row r="297" spans="2:10" ht="20.25" customHeight="1" x14ac:dyDescent="0.35">
      <c r="B297" s="34"/>
      <c r="C297" s="35"/>
      <c r="D297" s="35"/>
      <c r="E297" s="36"/>
      <c r="F297" s="444"/>
      <c r="G297" s="448"/>
      <c r="H297" s="449"/>
    </row>
    <row r="298" spans="2:10" ht="20.25" customHeight="1" x14ac:dyDescent="0.35">
      <c r="B298" s="439" t="s">
        <v>38</v>
      </c>
      <c r="C298" s="382"/>
      <c r="D298" s="382"/>
      <c r="E298" s="361"/>
      <c r="F298" s="37" t="s">
        <v>426</v>
      </c>
      <c r="G298" s="429" t="s">
        <v>426</v>
      </c>
      <c r="H298" s="361"/>
    </row>
    <row r="299" spans="2:10" ht="20.25" customHeight="1" x14ac:dyDescent="0.35">
      <c r="B299" s="437" t="s">
        <v>1383</v>
      </c>
      <c r="C299" s="382"/>
      <c r="D299" s="382"/>
      <c r="E299" s="361"/>
      <c r="F299" s="38" t="s">
        <v>426</v>
      </c>
      <c r="G299" s="451" t="s">
        <v>426</v>
      </c>
      <c r="H299" s="361"/>
    </row>
    <row r="300" spans="2:10" ht="20.25" customHeight="1" x14ac:dyDescent="0.35">
      <c r="B300" s="439" t="s">
        <v>1378</v>
      </c>
      <c r="C300" s="382"/>
      <c r="D300" s="382"/>
      <c r="E300" s="361"/>
      <c r="F300" s="37" t="s">
        <v>426</v>
      </c>
      <c r="G300" s="429" t="s">
        <v>426</v>
      </c>
      <c r="H300" s="361"/>
    </row>
    <row r="301" spans="2:10" s="10" customFormat="1" ht="20.25" customHeight="1" x14ac:dyDescent="0.35">
      <c r="B301" s="73"/>
      <c r="C301" s="78"/>
      <c r="D301" s="78"/>
      <c r="E301" s="78"/>
      <c r="F301" s="60"/>
      <c r="G301" s="60"/>
      <c r="H301" s="78"/>
    </row>
    <row r="302" spans="2:10" ht="20.25" customHeight="1" x14ac:dyDescent="0.35">
      <c r="B302" s="452" t="s">
        <v>5</v>
      </c>
      <c r="C302" s="367"/>
      <c r="D302" s="367"/>
      <c r="E302" s="367"/>
      <c r="F302" s="367"/>
      <c r="G302" s="367"/>
    </row>
    <row r="304" spans="2:10" ht="20.25" customHeight="1" x14ac:dyDescent="0.35">
      <c r="B304" s="28"/>
      <c r="C304" s="29"/>
      <c r="D304" s="441" t="s">
        <v>1380</v>
      </c>
      <c r="E304" s="30"/>
      <c r="F304" s="431" t="s">
        <v>205</v>
      </c>
      <c r="G304" s="431" t="s">
        <v>206</v>
      </c>
      <c r="H304" s="445"/>
      <c r="I304" s="31"/>
      <c r="J304" s="431" t="s">
        <v>13</v>
      </c>
    </row>
    <row r="305" spans="2:10" ht="20.25" customHeight="1" x14ac:dyDescent="0.35">
      <c r="B305" s="450" t="s">
        <v>1366</v>
      </c>
      <c r="C305" s="32"/>
      <c r="D305" s="442"/>
      <c r="E305" s="33"/>
      <c r="F305" s="443"/>
      <c r="G305" s="446"/>
      <c r="H305" s="447"/>
      <c r="J305" s="443"/>
    </row>
    <row r="306" spans="2:10" ht="20.25" customHeight="1" x14ac:dyDescent="0.35">
      <c r="B306" s="446"/>
      <c r="C306" s="32"/>
      <c r="D306" s="32"/>
      <c r="E306" s="33"/>
      <c r="F306" s="443"/>
      <c r="G306" s="446"/>
      <c r="H306" s="447"/>
      <c r="J306" s="443"/>
    </row>
    <row r="307" spans="2:10" ht="20.25" customHeight="1" x14ac:dyDescent="0.35">
      <c r="B307" s="34"/>
      <c r="C307" s="35"/>
      <c r="D307" s="35"/>
      <c r="E307" s="36"/>
      <c r="F307" s="444"/>
      <c r="G307" s="448"/>
      <c r="H307" s="449"/>
      <c r="J307" s="444"/>
    </row>
    <row r="308" spans="2:10" ht="20.25" customHeight="1" x14ac:dyDescent="0.35">
      <c r="B308" s="439" t="s">
        <v>38</v>
      </c>
      <c r="C308" s="382"/>
      <c r="D308" s="382"/>
      <c r="E308" s="361"/>
      <c r="F308" s="37" t="s">
        <v>405</v>
      </c>
      <c r="G308" s="429" t="s">
        <v>370</v>
      </c>
      <c r="H308" s="361"/>
      <c r="J308" s="37" t="s">
        <v>1386</v>
      </c>
    </row>
    <row r="309" spans="2:10" ht="20.25" customHeight="1" x14ac:dyDescent="0.35">
      <c r="B309" s="437" t="s">
        <v>1383</v>
      </c>
      <c r="C309" s="382"/>
      <c r="D309" s="382"/>
      <c r="E309" s="361"/>
      <c r="F309" s="38" t="s">
        <v>405</v>
      </c>
      <c r="G309" s="451" t="s">
        <v>370</v>
      </c>
      <c r="H309" s="361"/>
      <c r="J309" s="38" t="s">
        <v>1386</v>
      </c>
    </row>
    <row r="310" spans="2:10" ht="20.25" customHeight="1" x14ac:dyDescent="0.35">
      <c r="B310" s="439" t="s">
        <v>150</v>
      </c>
      <c r="C310" s="382"/>
      <c r="D310" s="382"/>
      <c r="E310" s="361"/>
      <c r="F310" s="37" t="s">
        <v>402</v>
      </c>
      <c r="G310" s="451" t="s">
        <v>220</v>
      </c>
      <c r="H310" s="361"/>
      <c r="J310" s="37" t="s">
        <v>402</v>
      </c>
    </row>
    <row r="311" spans="2:10" ht="20.25" customHeight="1" x14ac:dyDescent="0.35">
      <c r="B311" s="437" t="s">
        <v>1384</v>
      </c>
      <c r="C311" s="382"/>
      <c r="D311" s="382"/>
      <c r="E311" s="361"/>
      <c r="F311" s="38" t="s">
        <v>402</v>
      </c>
      <c r="G311" s="451" t="s">
        <v>220</v>
      </c>
      <c r="H311" s="361"/>
      <c r="J311" s="38" t="s">
        <v>402</v>
      </c>
    </row>
    <row r="312" spans="2:10" ht="20.25" customHeight="1" x14ac:dyDescent="0.35">
      <c r="B312" s="439" t="s">
        <v>181</v>
      </c>
      <c r="C312" s="382"/>
      <c r="D312" s="382"/>
      <c r="E312" s="361"/>
      <c r="F312" s="38" t="s">
        <v>220</v>
      </c>
      <c r="G312" s="429" t="s">
        <v>294</v>
      </c>
      <c r="H312" s="361"/>
      <c r="J312" s="37" t="s">
        <v>294</v>
      </c>
    </row>
    <row r="313" spans="2:10" ht="20.25" customHeight="1" x14ac:dyDescent="0.35">
      <c r="B313" s="437" t="s">
        <v>1385</v>
      </c>
      <c r="C313" s="382"/>
      <c r="D313" s="382"/>
      <c r="E313" s="361"/>
      <c r="F313" s="38" t="s">
        <v>220</v>
      </c>
      <c r="G313" s="451" t="s">
        <v>294</v>
      </c>
      <c r="H313" s="361"/>
      <c r="J313" s="38" t="s">
        <v>294</v>
      </c>
    </row>
    <row r="314" spans="2:10" ht="20.25" customHeight="1" x14ac:dyDescent="0.35">
      <c r="B314" s="439" t="s">
        <v>1378</v>
      </c>
      <c r="C314" s="382"/>
      <c r="D314" s="382"/>
      <c r="E314" s="361"/>
      <c r="F314" s="37" t="s">
        <v>397</v>
      </c>
      <c r="G314" s="429" t="s">
        <v>363</v>
      </c>
      <c r="H314" s="361"/>
      <c r="I314" s="39"/>
      <c r="J314" s="37" t="s">
        <v>357</v>
      </c>
    </row>
    <row r="315" spans="2:10" ht="20.25" customHeight="1" x14ac:dyDescent="0.35">
      <c r="B315" s="452" t="s">
        <v>4</v>
      </c>
      <c r="C315" s="367"/>
      <c r="D315" s="367"/>
      <c r="E315" s="367"/>
      <c r="F315" s="367"/>
      <c r="G315" s="367"/>
    </row>
    <row r="317" spans="2:10" ht="20.25" customHeight="1" x14ac:dyDescent="0.35">
      <c r="B317" s="28"/>
      <c r="C317" s="29"/>
      <c r="D317" s="441" t="s">
        <v>1380</v>
      </c>
      <c r="E317" s="30"/>
      <c r="F317" s="431" t="s">
        <v>207</v>
      </c>
      <c r="G317" s="431" t="s">
        <v>13</v>
      </c>
      <c r="H317" s="445"/>
    </row>
    <row r="318" spans="2:10" ht="20.25" customHeight="1" x14ac:dyDescent="0.35">
      <c r="B318" s="450" t="s">
        <v>1366</v>
      </c>
      <c r="C318" s="32"/>
      <c r="D318" s="442"/>
      <c r="E318" s="33"/>
      <c r="F318" s="443"/>
      <c r="G318" s="446"/>
      <c r="H318" s="447"/>
    </row>
    <row r="319" spans="2:10" ht="20.25" customHeight="1" x14ac:dyDescent="0.35">
      <c r="B319" s="446"/>
      <c r="C319" s="32"/>
      <c r="D319" s="32"/>
      <c r="E319" s="33"/>
      <c r="F319" s="443"/>
      <c r="G319" s="446"/>
      <c r="H319" s="447"/>
    </row>
    <row r="320" spans="2:10" ht="20.25" customHeight="1" x14ac:dyDescent="0.35">
      <c r="B320" s="34"/>
      <c r="C320" s="35"/>
      <c r="D320" s="35"/>
      <c r="E320" s="36"/>
      <c r="F320" s="444"/>
      <c r="G320" s="448"/>
      <c r="H320" s="449"/>
    </row>
    <row r="321" spans="2:10" ht="20.25" customHeight="1" x14ac:dyDescent="0.35">
      <c r="B321" s="439" t="s">
        <v>38</v>
      </c>
      <c r="C321" s="382"/>
      <c r="D321" s="382"/>
      <c r="E321" s="361"/>
      <c r="F321" s="37" t="s">
        <v>287</v>
      </c>
      <c r="G321" s="429" t="s">
        <v>287</v>
      </c>
      <c r="H321" s="361"/>
    </row>
    <row r="322" spans="2:10" ht="20.25" customHeight="1" x14ac:dyDescent="0.35">
      <c r="B322" s="437" t="s">
        <v>1382</v>
      </c>
      <c r="C322" s="382"/>
      <c r="D322" s="382"/>
      <c r="E322" s="361"/>
      <c r="F322" s="38" t="s">
        <v>287</v>
      </c>
      <c r="G322" s="451" t="s">
        <v>287</v>
      </c>
      <c r="H322" s="361"/>
    </row>
    <row r="323" spans="2:10" ht="20.25" customHeight="1" x14ac:dyDescent="0.35">
      <c r="B323" s="439" t="s">
        <v>150</v>
      </c>
      <c r="C323" s="382"/>
      <c r="D323" s="382"/>
      <c r="E323" s="361"/>
      <c r="F323" s="37" t="s">
        <v>323</v>
      </c>
      <c r="G323" s="429" t="s">
        <v>323</v>
      </c>
      <c r="H323" s="361"/>
    </row>
    <row r="324" spans="2:10" ht="20.25" customHeight="1" x14ac:dyDescent="0.35">
      <c r="B324" s="437" t="s">
        <v>1384</v>
      </c>
      <c r="C324" s="382"/>
      <c r="D324" s="382"/>
      <c r="E324" s="361"/>
      <c r="F324" s="38" t="s">
        <v>323</v>
      </c>
      <c r="G324" s="451" t="s">
        <v>323</v>
      </c>
      <c r="H324" s="361"/>
    </row>
    <row r="325" spans="2:10" ht="20.25" customHeight="1" x14ac:dyDescent="0.35">
      <c r="B325" s="439" t="s">
        <v>1378</v>
      </c>
      <c r="C325" s="382"/>
      <c r="D325" s="382"/>
      <c r="E325" s="361"/>
      <c r="F325" s="37" t="s">
        <v>317</v>
      </c>
      <c r="G325" s="429" t="s">
        <v>317</v>
      </c>
      <c r="H325" s="361"/>
    </row>
    <row r="326" spans="2:10" s="10" customFormat="1" ht="20.25" customHeight="1" x14ac:dyDescent="0.35">
      <c r="B326" s="73"/>
      <c r="C326" s="78"/>
      <c r="D326" s="78"/>
      <c r="E326" s="78"/>
      <c r="F326" s="60"/>
      <c r="G326" s="60"/>
      <c r="H326" s="78"/>
    </row>
    <row r="327" spans="2:10" ht="20.25" customHeight="1" x14ac:dyDescent="0.35">
      <c r="B327" s="452" t="s">
        <v>3</v>
      </c>
      <c r="C327" s="367"/>
      <c r="D327" s="367"/>
      <c r="E327" s="367"/>
      <c r="F327" s="367"/>
      <c r="G327" s="367"/>
    </row>
    <row r="329" spans="2:10" ht="20.25" customHeight="1" x14ac:dyDescent="0.35">
      <c r="B329" s="28"/>
      <c r="C329" s="29"/>
      <c r="D329" s="441" t="s">
        <v>1380</v>
      </c>
      <c r="E329" s="30"/>
      <c r="F329" s="431" t="s">
        <v>208</v>
      </c>
      <c r="G329" s="431" t="s">
        <v>209</v>
      </c>
      <c r="H329" s="445"/>
      <c r="I329" s="31"/>
      <c r="J329" s="431" t="s">
        <v>13</v>
      </c>
    </row>
    <row r="330" spans="2:10" ht="20.25" customHeight="1" x14ac:dyDescent="0.35">
      <c r="B330" s="450" t="s">
        <v>1366</v>
      </c>
      <c r="C330" s="32"/>
      <c r="D330" s="442"/>
      <c r="E330" s="33"/>
      <c r="F330" s="443"/>
      <c r="G330" s="446"/>
      <c r="H330" s="447"/>
      <c r="J330" s="443"/>
    </row>
    <row r="331" spans="2:10" ht="20.25" customHeight="1" x14ac:dyDescent="0.35">
      <c r="B331" s="446"/>
      <c r="C331" s="32"/>
      <c r="D331" s="32"/>
      <c r="E331" s="33"/>
      <c r="F331" s="443"/>
      <c r="G331" s="446"/>
      <c r="H331" s="447"/>
      <c r="J331" s="443"/>
    </row>
    <row r="332" spans="2:10" ht="20.25" customHeight="1" x14ac:dyDescent="0.35">
      <c r="B332" s="34"/>
      <c r="C332" s="35"/>
      <c r="D332" s="35"/>
      <c r="E332" s="36"/>
      <c r="F332" s="444"/>
      <c r="G332" s="448"/>
      <c r="H332" s="449"/>
      <c r="J332" s="444"/>
    </row>
    <row r="333" spans="2:10" ht="20.25" customHeight="1" x14ac:dyDescent="0.35">
      <c r="B333" s="439" t="s">
        <v>38</v>
      </c>
      <c r="C333" s="382"/>
      <c r="D333" s="382"/>
      <c r="E333" s="361"/>
      <c r="F333" s="37" t="s">
        <v>310</v>
      </c>
      <c r="G333" s="429" t="s">
        <v>298</v>
      </c>
      <c r="H333" s="361"/>
      <c r="J333" s="37" t="s">
        <v>293</v>
      </c>
    </row>
    <row r="334" spans="2:10" ht="20.25" customHeight="1" x14ac:dyDescent="0.35">
      <c r="B334" s="437" t="s">
        <v>1383</v>
      </c>
      <c r="C334" s="382"/>
      <c r="D334" s="382"/>
      <c r="E334" s="361"/>
      <c r="F334" s="38" t="s">
        <v>299</v>
      </c>
      <c r="G334" s="451" t="s">
        <v>298</v>
      </c>
      <c r="H334" s="361"/>
      <c r="J334" s="38" t="s">
        <v>378</v>
      </c>
    </row>
    <row r="335" spans="2:10" ht="20.25" customHeight="1" x14ac:dyDescent="0.35">
      <c r="B335" s="437" t="s">
        <v>1382</v>
      </c>
      <c r="C335" s="382"/>
      <c r="D335" s="382"/>
      <c r="E335" s="361"/>
      <c r="F335" s="38" t="s">
        <v>304</v>
      </c>
      <c r="G335" s="451" t="s">
        <v>220</v>
      </c>
      <c r="H335" s="361"/>
      <c r="J335" s="38" t="s">
        <v>304</v>
      </c>
    </row>
    <row r="336" spans="2:10" ht="20.25" customHeight="1" x14ac:dyDescent="0.35">
      <c r="B336" s="439" t="s">
        <v>1378</v>
      </c>
      <c r="C336" s="382"/>
      <c r="D336" s="382"/>
      <c r="E336" s="361"/>
      <c r="F336" s="37" t="s">
        <v>310</v>
      </c>
      <c r="G336" s="429" t="s">
        <v>298</v>
      </c>
      <c r="H336" s="361"/>
      <c r="I336" s="39"/>
      <c r="J336" s="37" t="s">
        <v>293</v>
      </c>
    </row>
    <row r="338" spans="2:8" ht="20.25" customHeight="1" x14ac:dyDescent="0.35">
      <c r="B338" s="452" t="s">
        <v>2</v>
      </c>
      <c r="C338" s="367"/>
      <c r="D338" s="367"/>
      <c r="E338" s="367"/>
      <c r="F338" s="367"/>
      <c r="G338" s="367"/>
    </row>
    <row r="340" spans="2:8" ht="20.25" customHeight="1" x14ac:dyDescent="0.35">
      <c r="B340" s="28"/>
      <c r="C340" s="29"/>
      <c r="D340" s="441" t="s">
        <v>1380</v>
      </c>
      <c r="E340" s="30"/>
      <c r="F340" s="431" t="s">
        <v>210</v>
      </c>
      <c r="G340" s="431" t="s">
        <v>13</v>
      </c>
      <c r="H340" s="445"/>
    </row>
    <row r="341" spans="2:8" ht="20.25" customHeight="1" x14ac:dyDescent="0.35">
      <c r="B341" s="450" t="s">
        <v>1366</v>
      </c>
      <c r="C341" s="32"/>
      <c r="D341" s="442"/>
      <c r="E341" s="33"/>
      <c r="F341" s="443"/>
      <c r="G341" s="446"/>
      <c r="H341" s="447"/>
    </row>
    <row r="342" spans="2:8" ht="20.25" customHeight="1" x14ac:dyDescent="0.35">
      <c r="B342" s="446"/>
      <c r="C342" s="32"/>
      <c r="D342" s="32"/>
      <c r="E342" s="33"/>
      <c r="F342" s="443"/>
      <c r="G342" s="446"/>
      <c r="H342" s="447"/>
    </row>
    <row r="343" spans="2:8" ht="20.25" customHeight="1" x14ac:dyDescent="0.35">
      <c r="B343" s="34"/>
      <c r="C343" s="35"/>
      <c r="D343" s="35"/>
      <c r="E343" s="36"/>
      <c r="F343" s="444"/>
      <c r="G343" s="448"/>
      <c r="H343" s="449"/>
    </row>
    <row r="344" spans="2:8" ht="20.25" customHeight="1" x14ac:dyDescent="0.35">
      <c r="B344" s="439" t="s">
        <v>38</v>
      </c>
      <c r="C344" s="382"/>
      <c r="D344" s="382"/>
      <c r="E344" s="361"/>
      <c r="F344" s="37" t="s">
        <v>255</v>
      </c>
      <c r="G344" s="429" t="s">
        <v>255</v>
      </c>
      <c r="H344" s="361"/>
    </row>
    <row r="345" spans="2:8" ht="20.25" customHeight="1" x14ac:dyDescent="0.35">
      <c r="B345" s="437" t="s">
        <v>1383</v>
      </c>
      <c r="C345" s="382"/>
      <c r="D345" s="382"/>
      <c r="E345" s="361"/>
      <c r="F345" s="38" t="s">
        <v>282</v>
      </c>
      <c r="G345" s="451" t="s">
        <v>282</v>
      </c>
      <c r="H345" s="361"/>
    </row>
    <row r="346" spans="2:8" ht="20.25" customHeight="1" x14ac:dyDescent="0.35">
      <c r="B346" s="437" t="s">
        <v>1382</v>
      </c>
      <c r="C346" s="382"/>
      <c r="D346" s="382"/>
      <c r="E346" s="361"/>
      <c r="F346" s="38" t="s">
        <v>276</v>
      </c>
      <c r="G346" s="451" t="s">
        <v>276</v>
      </c>
      <c r="H346" s="361"/>
    </row>
    <row r="347" spans="2:8" ht="20.25" customHeight="1" x14ac:dyDescent="0.35">
      <c r="B347" s="437" t="s">
        <v>1381</v>
      </c>
      <c r="C347" s="382"/>
      <c r="D347" s="382"/>
      <c r="E347" s="361"/>
      <c r="F347" s="38" t="s">
        <v>272</v>
      </c>
      <c r="G347" s="451" t="s">
        <v>272</v>
      </c>
      <c r="H347" s="361"/>
    </row>
    <row r="348" spans="2:8" ht="20.25" customHeight="1" x14ac:dyDescent="0.35">
      <c r="B348" s="439" t="s">
        <v>1378</v>
      </c>
      <c r="C348" s="382"/>
      <c r="D348" s="382"/>
      <c r="E348" s="361"/>
      <c r="F348" s="37" t="s">
        <v>255</v>
      </c>
      <c r="G348" s="429" t="s">
        <v>255</v>
      </c>
      <c r="H348" s="361"/>
    </row>
    <row r="351" spans="2:8" s="10" customFormat="1" ht="20.25" customHeight="1" x14ac:dyDescent="0.35"/>
    <row r="352" spans="2:8" ht="20.25" customHeight="1" x14ac:dyDescent="0.35">
      <c r="B352" s="452" t="s">
        <v>1</v>
      </c>
      <c r="C352" s="367"/>
      <c r="D352" s="367"/>
      <c r="E352" s="367"/>
      <c r="F352" s="367"/>
      <c r="G352" s="367"/>
    </row>
    <row r="354" spans="2:8" ht="20.25" customHeight="1" x14ac:dyDescent="0.35">
      <c r="B354" s="28"/>
      <c r="C354" s="29"/>
      <c r="D354" s="441" t="s">
        <v>1380</v>
      </c>
      <c r="E354" s="30"/>
      <c r="F354" s="431" t="s">
        <v>16</v>
      </c>
      <c r="G354" s="431" t="s">
        <v>13</v>
      </c>
      <c r="H354" s="445"/>
    </row>
    <row r="355" spans="2:8" ht="20.25" customHeight="1" x14ac:dyDescent="0.35">
      <c r="B355" s="450" t="s">
        <v>1366</v>
      </c>
      <c r="C355" s="32"/>
      <c r="D355" s="442"/>
      <c r="E355" s="33"/>
      <c r="F355" s="443"/>
      <c r="G355" s="446"/>
      <c r="H355" s="447"/>
    </row>
    <row r="356" spans="2:8" ht="20.25" customHeight="1" x14ac:dyDescent="0.35">
      <c r="B356" s="446"/>
      <c r="C356" s="32"/>
      <c r="D356" s="32"/>
      <c r="E356" s="33"/>
      <c r="F356" s="443"/>
      <c r="G356" s="446"/>
      <c r="H356" s="447"/>
    </row>
    <row r="357" spans="2:8" ht="20.25" customHeight="1" x14ac:dyDescent="0.35">
      <c r="B357" s="34"/>
      <c r="C357" s="35"/>
      <c r="D357" s="35"/>
      <c r="E357" s="36"/>
      <c r="F357" s="444"/>
      <c r="G357" s="448"/>
      <c r="H357" s="449"/>
    </row>
    <row r="358" spans="2:8" ht="20.25" customHeight="1" x14ac:dyDescent="0.35">
      <c r="B358" s="439" t="s">
        <v>16</v>
      </c>
      <c r="C358" s="382"/>
      <c r="D358" s="382"/>
      <c r="E358" s="361"/>
      <c r="F358" s="211">
        <v>10281160</v>
      </c>
      <c r="G358" s="440">
        <v>10281160</v>
      </c>
      <c r="H358" s="361"/>
    </row>
    <row r="359" spans="2:8" ht="20.25" customHeight="1" x14ac:dyDescent="0.35">
      <c r="B359" s="437" t="s">
        <v>1379</v>
      </c>
      <c r="C359" s="382"/>
      <c r="D359" s="382"/>
      <c r="E359" s="361"/>
      <c r="F359" s="210">
        <v>10281160</v>
      </c>
      <c r="G359" s="438">
        <v>10281160</v>
      </c>
      <c r="H359" s="361"/>
    </row>
    <row r="360" spans="2:8" ht="20.25" customHeight="1" x14ac:dyDescent="0.35">
      <c r="B360" s="439" t="s">
        <v>1378</v>
      </c>
      <c r="C360" s="382"/>
      <c r="D360" s="382"/>
      <c r="E360" s="361"/>
      <c r="F360" s="211">
        <v>10281160</v>
      </c>
      <c r="G360" s="440">
        <v>10281160</v>
      </c>
      <c r="H360" s="361"/>
    </row>
  </sheetData>
  <mergeCells count="225">
    <mergeCell ref="B178:L178"/>
    <mergeCell ref="B179:L179"/>
    <mergeCell ref="B181:G181"/>
    <mergeCell ref="D183:D184"/>
    <mergeCell ref="F183:F186"/>
    <mergeCell ref="G183:H186"/>
    <mergeCell ref="J183:J186"/>
    <mergeCell ref="B184:B185"/>
    <mergeCell ref="B177:L177"/>
    <mergeCell ref="B187:E187"/>
    <mergeCell ref="G187:H187"/>
    <mergeCell ref="B188:E188"/>
    <mergeCell ref="G188:H188"/>
    <mergeCell ref="B189:E189"/>
    <mergeCell ref="G189:H189"/>
    <mergeCell ref="B190:E190"/>
    <mergeCell ref="G190:H190"/>
    <mergeCell ref="B191:E191"/>
    <mergeCell ref="G191:H191"/>
    <mergeCell ref="B192:E192"/>
    <mergeCell ref="G192:H192"/>
    <mergeCell ref="B193:E193"/>
    <mergeCell ref="G193:H193"/>
    <mergeCell ref="B194:E194"/>
    <mergeCell ref="G194:H194"/>
    <mergeCell ref="B195:E195"/>
    <mergeCell ref="G195:H195"/>
    <mergeCell ref="B196:E196"/>
    <mergeCell ref="G196:H196"/>
    <mergeCell ref="B197:E197"/>
    <mergeCell ref="G197:H197"/>
    <mergeCell ref="B198:E198"/>
    <mergeCell ref="G198:H198"/>
    <mergeCell ref="B199:E199"/>
    <mergeCell ref="G199:H199"/>
    <mergeCell ref="B202:G202"/>
    <mergeCell ref="D204:D205"/>
    <mergeCell ref="F204:F207"/>
    <mergeCell ref="G204:H207"/>
    <mergeCell ref="B205:B206"/>
    <mergeCell ref="B208:E208"/>
    <mergeCell ref="G208:H208"/>
    <mergeCell ref="B209:E209"/>
    <mergeCell ref="G209:H209"/>
    <mergeCell ref="B210:E210"/>
    <mergeCell ref="G210:H210"/>
    <mergeCell ref="G229:H232"/>
    <mergeCell ref="B211:E211"/>
    <mergeCell ref="G211:H211"/>
    <mergeCell ref="B212:E212"/>
    <mergeCell ref="G212:H212"/>
    <mergeCell ref="B213:E213"/>
    <mergeCell ref="G213:H213"/>
    <mergeCell ref="J229:J232"/>
    <mergeCell ref="L229:L232"/>
    <mergeCell ref="B230:B231"/>
    <mergeCell ref="B233:E233"/>
    <mergeCell ref="G233:H233"/>
    <mergeCell ref="B214:E214"/>
    <mergeCell ref="G214:H214"/>
    <mergeCell ref="B227:G227"/>
    <mergeCell ref="D229:D230"/>
    <mergeCell ref="F229:F232"/>
    <mergeCell ref="B234:E234"/>
    <mergeCell ref="G234:H234"/>
    <mergeCell ref="B235:E235"/>
    <mergeCell ref="G235:H235"/>
    <mergeCell ref="B236:E236"/>
    <mergeCell ref="G236:H236"/>
    <mergeCell ref="B237:E237"/>
    <mergeCell ref="G237:H237"/>
    <mergeCell ref="B238:E238"/>
    <mergeCell ref="G238:H238"/>
    <mergeCell ref="B239:E239"/>
    <mergeCell ref="G239:H239"/>
    <mergeCell ref="B240:E240"/>
    <mergeCell ref="G240:H240"/>
    <mergeCell ref="B241:E241"/>
    <mergeCell ref="G241:H241"/>
    <mergeCell ref="B242:E242"/>
    <mergeCell ref="G242:H242"/>
    <mergeCell ref="B243:E243"/>
    <mergeCell ref="G243:H243"/>
    <mergeCell ref="B244:E244"/>
    <mergeCell ref="G244:H244"/>
    <mergeCell ref="B245:E245"/>
    <mergeCell ref="G245:H245"/>
    <mergeCell ref="G260:H260"/>
    <mergeCell ref="B252:G252"/>
    <mergeCell ref="D254:D255"/>
    <mergeCell ref="F254:F257"/>
    <mergeCell ref="G254:H257"/>
    <mergeCell ref="B255:B256"/>
    <mergeCell ref="B261:E261"/>
    <mergeCell ref="G261:H261"/>
    <mergeCell ref="B262:E262"/>
    <mergeCell ref="G262:H262"/>
    <mergeCell ref="B264:G264"/>
    <mergeCell ref="B258:E258"/>
    <mergeCell ref="G258:H258"/>
    <mergeCell ref="B259:E259"/>
    <mergeCell ref="G259:H259"/>
    <mergeCell ref="B260:E260"/>
    <mergeCell ref="D266:D267"/>
    <mergeCell ref="F266:F269"/>
    <mergeCell ref="G266:H269"/>
    <mergeCell ref="B267:B268"/>
    <mergeCell ref="B270:E270"/>
    <mergeCell ref="G270:H270"/>
    <mergeCell ref="B271:E271"/>
    <mergeCell ref="G271:H271"/>
    <mergeCell ref="B272:E272"/>
    <mergeCell ref="G272:H272"/>
    <mergeCell ref="B273:E273"/>
    <mergeCell ref="G273:H273"/>
    <mergeCell ref="B274:E274"/>
    <mergeCell ref="G274:H274"/>
    <mergeCell ref="B277:G277"/>
    <mergeCell ref="D279:D280"/>
    <mergeCell ref="F279:F282"/>
    <mergeCell ref="G279:H282"/>
    <mergeCell ref="J279:J282"/>
    <mergeCell ref="B280:B281"/>
    <mergeCell ref="B283:E283"/>
    <mergeCell ref="G283:H283"/>
    <mergeCell ref="B284:E284"/>
    <mergeCell ref="G284:H284"/>
    <mergeCell ref="G290:H290"/>
    <mergeCell ref="B285:E285"/>
    <mergeCell ref="G285:H285"/>
    <mergeCell ref="B286:E286"/>
    <mergeCell ref="G286:H286"/>
    <mergeCell ref="B287:E287"/>
    <mergeCell ref="G287:H287"/>
    <mergeCell ref="B292:G292"/>
    <mergeCell ref="D294:D295"/>
    <mergeCell ref="F294:F297"/>
    <mergeCell ref="G294:H297"/>
    <mergeCell ref="B295:B296"/>
    <mergeCell ref="B288:E288"/>
    <mergeCell ref="G288:H288"/>
    <mergeCell ref="B289:E289"/>
    <mergeCell ref="G289:H289"/>
    <mergeCell ref="B290:E290"/>
    <mergeCell ref="B298:E298"/>
    <mergeCell ref="G298:H298"/>
    <mergeCell ref="B299:E299"/>
    <mergeCell ref="G299:H299"/>
    <mergeCell ref="B300:E300"/>
    <mergeCell ref="G300:H300"/>
    <mergeCell ref="B302:G302"/>
    <mergeCell ref="D304:D305"/>
    <mergeCell ref="F304:F307"/>
    <mergeCell ref="G304:H307"/>
    <mergeCell ref="J304:J307"/>
    <mergeCell ref="B305:B306"/>
    <mergeCell ref="B308:E308"/>
    <mergeCell ref="G308:H308"/>
    <mergeCell ref="B309:E309"/>
    <mergeCell ref="G309:H309"/>
    <mergeCell ref="B310:E310"/>
    <mergeCell ref="G310:H310"/>
    <mergeCell ref="B311:E311"/>
    <mergeCell ref="G311:H311"/>
    <mergeCell ref="B312:E312"/>
    <mergeCell ref="G312:H312"/>
    <mergeCell ref="B313:E313"/>
    <mergeCell ref="G313:H313"/>
    <mergeCell ref="B314:E314"/>
    <mergeCell ref="G314:H314"/>
    <mergeCell ref="B315:G315"/>
    <mergeCell ref="D317:D318"/>
    <mergeCell ref="F317:F320"/>
    <mergeCell ref="G317:H320"/>
    <mergeCell ref="B318:B319"/>
    <mergeCell ref="B321:E321"/>
    <mergeCell ref="G321:H321"/>
    <mergeCell ref="B322:E322"/>
    <mergeCell ref="G322:H322"/>
    <mergeCell ref="B323:E323"/>
    <mergeCell ref="G323:H323"/>
    <mergeCell ref="D329:D330"/>
    <mergeCell ref="F329:F332"/>
    <mergeCell ref="G329:H332"/>
    <mergeCell ref="J329:J332"/>
    <mergeCell ref="B330:B331"/>
    <mergeCell ref="B324:E324"/>
    <mergeCell ref="G324:H324"/>
    <mergeCell ref="B325:E325"/>
    <mergeCell ref="G325:H325"/>
    <mergeCell ref="B327:G327"/>
    <mergeCell ref="B333:E333"/>
    <mergeCell ref="G333:H333"/>
    <mergeCell ref="B334:E334"/>
    <mergeCell ref="G334:H334"/>
    <mergeCell ref="B335:E335"/>
    <mergeCell ref="G335:H335"/>
    <mergeCell ref="G346:H346"/>
    <mergeCell ref="B336:E336"/>
    <mergeCell ref="G336:H336"/>
    <mergeCell ref="B338:G338"/>
    <mergeCell ref="D340:D341"/>
    <mergeCell ref="F340:F343"/>
    <mergeCell ref="G340:H343"/>
    <mergeCell ref="B341:B342"/>
    <mergeCell ref="B347:E347"/>
    <mergeCell ref="G347:H347"/>
    <mergeCell ref="B348:E348"/>
    <mergeCell ref="G348:H348"/>
    <mergeCell ref="B352:G352"/>
    <mergeCell ref="B344:E344"/>
    <mergeCell ref="G344:H344"/>
    <mergeCell ref="B345:E345"/>
    <mergeCell ref="G345:H345"/>
    <mergeCell ref="B346:E346"/>
    <mergeCell ref="B359:E359"/>
    <mergeCell ref="G359:H359"/>
    <mergeCell ref="B360:E360"/>
    <mergeCell ref="G360:H360"/>
    <mergeCell ref="D354:D355"/>
    <mergeCell ref="F354:F357"/>
    <mergeCell ref="G354:H357"/>
    <mergeCell ref="B355:B356"/>
    <mergeCell ref="B358:E358"/>
    <mergeCell ref="G358:H358"/>
  </mergeCells>
  <pageMargins left="0.6692913385826772" right="0.78740157480314965" top="0.78740157480314965" bottom="0.39370078740157483" header="0.47244094488188981" footer="0.47244094488188981"/>
  <pageSetup paperSize="9" orientation="landscape" horizontalDpi="300" verticalDpi="300" r:id="rId1"/>
  <headerFooter alignWithMargins="0">
    <oddFooter>&amp;R&amp;"TH SarabunPSK,ธรรมดา"&amp;14เทศบัญญัติงบประมาณรายจ่าย ปี 2561 เทศบาลตำบลยุโป หน้า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66:K521"/>
  <sheetViews>
    <sheetView showGridLines="0" view="pageBreakPreview" topLeftCell="A487" zoomScaleSheetLayoutView="100" workbookViewId="0">
      <selection activeCell="B494" sqref="B494:J494"/>
    </sheetView>
  </sheetViews>
  <sheetFormatPr defaultRowHeight="21" x14ac:dyDescent="0.35"/>
  <cols>
    <col min="1" max="1" width="3.875" style="5" customWidth="1"/>
    <col min="2" max="2" width="2.625" style="5" customWidth="1"/>
    <col min="3" max="3" width="2.25" style="5" customWidth="1"/>
    <col min="4" max="4" width="14.625" style="5" customWidth="1"/>
    <col min="5" max="5" width="0.875" style="5" customWidth="1"/>
    <col min="6" max="8" width="9.5" style="5" customWidth="1"/>
    <col min="9" max="9" width="12.125" style="5" customWidth="1"/>
    <col min="10" max="10" width="15.25" style="5" hidden="1" customWidth="1"/>
    <col min="11" max="11" width="13.375" style="5" customWidth="1"/>
    <col min="12" max="12" width="0" style="5" hidden="1" customWidth="1"/>
    <col min="13" max="16384" width="9" style="5"/>
  </cols>
  <sheetData>
    <row r="466" spans="2:11" x14ac:dyDescent="0.35">
      <c r="B466" s="433" t="s">
        <v>1377</v>
      </c>
      <c r="C466" s="363"/>
      <c r="D466" s="363"/>
      <c r="E466" s="363"/>
      <c r="F466" s="363"/>
      <c r="G466" s="363"/>
      <c r="H466" s="363"/>
      <c r="I466" s="363"/>
      <c r="J466" s="363"/>
      <c r="K466" s="363"/>
    </row>
    <row r="467" spans="2:11" x14ac:dyDescent="0.35">
      <c r="B467" s="433" t="s">
        <v>1376</v>
      </c>
      <c r="C467" s="363"/>
      <c r="D467" s="363"/>
      <c r="E467" s="363"/>
      <c r="F467" s="363"/>
      <c r="G467" s="363"/>
      <c r="H467" s="363"/>
      <c r="I467" s="363"/>
      <c r="J467" s="363"/>
      <c r="K467" s="363"/>
    </row>
    <row r="468" spans="2:11" x14ac:dyDescent="0.35">
      <c r="B468" s="433" t="s">
        <v>187</v>
      </c>
      <c r="C468" s="363"/>
      <c r="D468" s="363"/>
      <c r="E468" s="363"/>
      <c r="F468" s="363"/>
      <c r="G468" s="363"/>
      <c r="H468" s="363"/>
      <c r="I468" s="363"/>
      <c r="J468" s="363"/>
      <c r="K468" s="363"/>
    </row>
    <row r="469" spans="2:11" x14ac:dyDescent="0.35">
      <c r="B469" s="433" t="s">
        <v>1192</v>
      </c>
      <c r="C469" s="363"/>
      <c r="D469" s="363"/>
      <c r="E469" s="363"/>
      <c r="F469" s="363"/>
      <c r="G469" s="363"/>
      <c r="H469" s="363"/>
      <c r="I469" s="363"/>
      <c r="J469" s="363"/>
      <c r="K469" s="363"/>
    </row>
    <row r="471" spans="2:11" x14ac:dyDescent="0.35">
      <c r="B471" s="460" t="s">
        <v>18</v>
      </c>
      <c r="C471" s="367"/>
      <c r="D471" s="460" t="s">
        <v>1467</v>
      </c>
      <c r="E471" s="367"/>
      <c r="F471" s="367"/>
      <c r="G471" s="367"/>
      <c r="H471" s="367"/>
      <c r="I471" s="367"/>
      <c r="J471" s="367"/>
      <c r="K471" s="367"/>
    </row>
    <row r="472" spans="2:11" x14ac:dyDescent="0.35">
      <c r="B472" s="454" t="s">
        <v>1468</v>
      </c>
      <c r="C472" s="454"/>
      <c r="D472" s="454"/>
      <c r="E472" s="454"/>
      <c r="F472" s="454"/>
      <c r="G472" s="454"/>
      <c r="H472" s="454"/>
      <c r="I472" s="454"/>
      <c r="J472" s="454"/>
      <c r="K472" s="454"/>
    </row>
    <row r="473" spans="2:11" x14ac:dyDescent="0.35">
      <c r="B473" s="454" t="s">
        <v>1469</v>
      </c>
      <c r="C473" s="367"/>
      <c r="D473" s="367"/>
      <c r="E473" s="367"/>
      <c r="F473" s="367"/>
      <c r="G473" s="367"/>
      <c r="H473" s="367"/>
      <c r="I473" s="367"/>
      <c r="J473" s="367"/>
      <c r="K473" s="367"/>
    </row>
    <row r="474" spans="2:11" x14ac:dyDescent="0.35">
      <c r="B474" s="454" t="s">
        <v>18</v>
      </c>
      <c r="C474" s="367"/>
      <c r="D474" s="454" t="s">
        <v>1375</v>
      </c>
      <c r="E474" s="367"/>
      <c r="F474" s="367"/>
      <c r="G474" s="367"/>
      <c r="H474" s="367"/>
      <c r="I474" s="367"/>
      <c r="J474" s="367"/>
      <c r="K474" s="367"/>
    </row>
    <row r="475" spans="2:11" x14ac:dyDescent="0.35">
      <c r="B475" s="454" t="s">
        <v>18</v>
      </c>
      <c r="C475" s="367"/>
      <c r="D475" s="454" t="s">
        <v>1374</v>
      </c>
      <c r="E475" s="367"/>
      <c r="F475" s="367"/>
      <c r="G475" s="367"/>
      <c r="H475" s="367"/>
      <c r="I475" s="367"/>
      <c r="J475" s="367"/>
      <c r="K475" s="367"/>
    </row>
    <row r="476" spans="2:11" x14ac:dyDescent="0.35">
      <c r="B476" s="454" t="s">
        <v>18</v>
      </c>
      <c r="C476" s="367"/>
      <c r="D476" s="454" t="s">
        <v>1373</v>
      </c>
      <c r="E476" s="367"/>
      <c r="F476" s="367"/>
      <c r="G476" s="367"/>
      <c r="H476" s="367"/>
      <c r="I476" s="367"/>
      <c r="J476" s="367"/>
      <c r="K476" s="367"/>
    </row>
    <row r="477" spans="2:11" x14ac:dyDescent="0.35">
      <c r="B477" s="454" t="s">
        <v>18</v>
      </c>
      <c r="C477" s="367"/>
      <c r="D477" s="454" t="s">
        <v>1470</v>
      </c>
      <c r="E477" s="367"/>
      <c r="F477" s="367"/>
      <c r="G477" s="367"/>
      <c r="H477" s="367"/>
      <c r="I477" s="367"/>
      <c r="J477" s="367"/>
      <c r="K477" s="367"/>
    </row>
    <row r="478" spans="2:11" x14ac:dyDescent="0.35">
      <c r="B478" s="5" t="s">
        <v>1471</v>
      </c>
    </row>
    <row r="479" spans="2:11" x14ac:dyDescent="0.35">
      <c r="B479" s="431" t="s">
        <v>14</v>
      </c>
      <c r="C479" s="382"/>
      <c r="D479" s="382"/>
      <c r="E479" s="382"/>
      <c r="F479" s="382"/>
      <c r="G479" s="382"/>
      <c r="H479" s="382"/>
      <c r="I479" s="382"/>
      <c r="J479" s="361"/>
      <c r="K479" s="41" t="s">
        <v>1365</v>
      </c>
    </row>
    <row r="480" spans="2:11" x14ac:dyDescent="0.35">
      <c r="B480" s="455" t="s">
        <v>1372</v>
      </c>
      <c r="C480" s="456"/>
      <c r="D480" s="456"/>
      <c r="E480" s="456"/>
      <c r="F480" s="456"/>
      <c r="G480" s="456"/>
      <c r="H480" s="456"/>
      <c r="I480" s="456"/>
      <c r="J480" s="457"/>
      <c r="K480" s="52" t="s">
        <v>18</v>
      </c>
    </row>
    <row r="481" spans="2:11" x14ac:dyDescent="0.35">
      <c r="B481" s="27" t="s">
        <v>18</v>
      </c>
      <c r="C481" s="458" t="s">
        <v>12</v>
      </c>
      <c r="D481" s="456"/>
      <c r="E481" s="456"/>
      <c r="F481" s="456"/>
      <c r="G481" s="456"/>
      <c r="H481" s="456"/>
      <c r="I481" s="456"/>
      <c r="J481" s="457"/>
      <c r="K481" s="210">
        <v>10187460</v>
      </c>
    </row>
    <row r="482" spans="2:11" x14ac:dyDescent="0.35">
      <c r="B482" s="27" t="s">
        <v>18</v>
      </c>
      <c r="C482" s="458" t="s">
        <v>11</v>
      </c>
      <c r="D482" s="456"/>
      <c r="E482" s="456"/>
      <c r="F482" s="456"/>
      <c r="G482" s="456"/>
      <c r="H482" s="456"/>
      <c r="I482" s="456"/>
      <c r="J482" s="457"/>
      <c r="K482" s="38" t="s">
        <v>834</v>
      </c>
    </row>
    <row r="483" spans="2:11" x14ac:dyDescent="0.35">
      <c r="B483" s="455" t="s">
        <v>1371</v>
      </c>
      <c r="C483" s="456"/>
      <c r="D483" s="456"/>
      <c r="E483" s="456"/>
      <c r="F483" s="456"/>
      <c r="G483" s="456"/>
      <c r="H483" s="456"/>
      <c r="I483" s="456"/>
      <c r="J483" s="457"/>
      <c r="K483" s="52" t="s">
        <v>18</v>
      </c>
    </row>
    <row r="484" spans="2:11" x14ac:dyDescent="0.35">
      <c r="B484" s="27" t="s">
        <v>18</v>
      </c>
      <c r="C484" s="458" t="s">
        <v>10</v>
      </c>
      <c r="D484" s="456"/>
      <c r="E484" s="456"/>
      <c r="F484" s="456"/>
      <c r="G484" s="456"/>
      <c r="H484" s="456"/>
      <c r="I484" s="456"/>
      <c r="J484" s="457"/>
      <c r="K484" s="210">
        <v>3449660</v>
      </c>
    </row>
    <row r="485" spans="2:11" x14ac:dyDescent="0.35">
      <c r="B485" s="27" t="s">
        <v>18</v>
      </c>
      <c r="C485" s="458" t="s">
        <v>9</v>
      </c>
      <c r="D485" s="456"/>
      <c r="E485" s="456"/>
      <c r="F485" s="456"/>
      <c r="G485" s="456"/>
      <c r="H485" s="456"/>
      <c r="I485" s="456"/>
      <c r="J485" s="457"/>
      <c r="K485" s="38" t="s">
        <v>663</v>
      </c>
    </row>
    <row r="486" spans="2:11" x14ac:dyDescent="0.35">
      <c r="B486" s="27" t="s">
        <v>18</v>
      </c>
      <c r="C486" s="458" t="s">
        <v>8</v>
      </c>
      <c r="D486" s="456"/>
      <c r="E486" s="456"/>
      <c r="F486" s="456"/>
      <c r="G486" s="456"/>
      <c r="H486" s="456"/>
      <c r="I486" s="456"/>
      <c r="J486" s="457"/>
      <c r="K486" s="38" t="s">
        <v>630</v>
      </c>
    </row>
    <row r="487" spans="2:11" x14ac:dyDescent="0.35">
      <c r="B487" s="27" t="s">
        <v>18</v>
      </c>
      <c r="C487" s="458" t="s">
        <v>7</v>
      </c>
      <c r="D487" s="456"/>
      <c r="E487" s="456"/>
      <c r="F487" s="456"/>
      <c r="G487" s="456"/>
      <c r="H487" s="456"/>
      <c r="I487" s="456"/>
      <c r="J487" s="457"/>
      <c r="K487" s="38" t="s">
        <v>475</v>
      </c>
    </row>
    <row r="488" spans="2:11" x14ac:dyDescent="0.35">
      <c r="B488" s="27" t="s">
        <v>18</v>
      </c>
      <c r="C488" s="458" t="s">
        <v>6</v>
      </c>
      <c r="D488" s="456"/>
      <c r="E488" s="456"/>
      <c r="F488" s="456"/>
      <c r="G488" s="456"/>
      <c r="H488" s="456"/>
      <c r="I488" s="456"/>
      <c r="J488" s="457"/>
      <c r="K488" s="38" t="s">
        <v>426</v>
      </c>
    </row>
    <row r="489" spans="2:11" x14ac:dyDescent="0.35">
      <c r="B489" s="27" t="s">
        <v>18</v>
      </c>
      <c r="C489" s="458" t="s">
        <v>5</v>
      </c>
      <c r="D489" s="456"/>
      <c r="E489" s="456"/>
      <c r="F489" s="456"/>
      <c r="G489" s="456"/>
      <c r="H489" s="456"/>
      <c r="I489" s="456"/>
      <c r="J489" s="457"/>
      <c r="K489" s="38" t="s">
        <v>357</v>
      </c>
    </row>
    <row r="490" spans="2:11" x14ac:dyDescent="0.35">
      <c r="B490" s="455" t="s">
        <v>1370</v>
      </c>
      <c r="C490" s="456"/>
      <c r="D490" s="456"/>
      <c r="E490" s="456"/>
      <c r="F490" s="456"/>
      <c r="G490" s="456"/>
      <c r="H490" s="456"/>
      <c r="I490" s="456"/>
      <c r="J490" s="457"/>
      <c r="K490" s="52" t="s">
        <v>18</v>
      </c>
    </row>
    <row r="491" spans="2:11" x14ac:dyDescent="0.35">
      <c r="B491" s="27" t="s">
        <v>18</v>
      </c>
      <c r="C491" s="458" t="s">
        <v>4</v>
      </c>
      <c r="D491" s="456"/>
      <c r="E491" s="456"/>
      <c r="F491" s="456"/>
      <c r="G491" s="456"/>
      <c r="H491" s="456"/>
      <c r="I491" s="456"/>
      <c r="J491" s="457"/>
      <c r="K491" s="38" t="s">
        <v>317</v>
      </c>
    </row>
    <row r="492" spans="2:11" x14ac:dyDescent="0.35">
      <c r="B492" s="27" t="s">
        <v>18</v>
      </c>
      <c r="C492" s="458" t="s">
        <v>3</v>
      </c>
      <c r="D492" s="456"/>
      <c r="E492" s="456"/>
      <c r="F492" s="456"/>
      <c r="G492" s="456"/>
      <c r="H492" s="456"/>
      <c r="I492" s="456"/>
      <c r="J492" s="457"/>
      <c r="K492" s="38" t="s">
        <v>293</v>
      </c>
    </row>
    <row r="493" spans="2:11" x14ac:dyDescent="0.35">
      <c r="B493" s="27" t="s">
        <v>18</v>
      </c>
      <c r="C493" s="458" t="s">
        <v>2</v>
      </c>
      <c r="D493" s="456"/>
      <c r="E493" s="456"/>
      <c r="F493" s="456"/>
      <c r="G493" s="456"/>
      <c r="H493" s="456"/>
      <c r="I493" s="456"/>
      <c r="J493" s="457"/>
      <c r="K493" s="38" t="s">
        <v>255</v>
      </c>
    </row>
    <row r="494" spans="2:11" x14ac:dyDescent="0.35">
      <c r="B494" s="455" t="s">
        <v>1369</v>
      </c>
      <c r="C494" s="456"/>
      <c r="D494" s="456"/>
      <c r="E494" s="456"/>
      <c r="F494" s="456"/>
      <c r="G494" s="456"/>
      <c r="H494" s="456"/>
      <c r="I494" s="456"/>
      <c r="J494" s="457"/>
      <c r="K494" s="52" t="s">
        <v>18</v>
      </c>
    </row>
    <row r="495" spans="2:11" x14ac:dyDescent="0.35">
      <c r="B495" s="27" t="s">
        <v>18</v>
      </c>
      <c r="C495" s="458" t="s">
        <v>1</v>
      </c>
      <c r="D495" s="456"/>
      <c r="E495" s="456"/>
      <c r="F495" s="456"/>
      <c r="G495" s="456"/>
      <c r="H495" s="456"/>
      <c r="I495" s="456"/>
      <c r="J495" s="457"/>
      <c r="K495" s="210">
        <v>10281160</v>
      </c>
    </row>
    <row r="496" spans="2:11" x14ac:dyDescent="0.35">
      <c r="B496" s="459" t="s">
        <v>1368</v>
      </c>
      <c r="C496" s="456"/>
      <c r="D496" s="456"/>
      <c r="E496" s="456"/>
      <c r="F496" s="456"/>
      <c r="G496" s="456"/>
      <c r="H496" s="456"/>
      <c r="I496" s="456"/>
      <c r="J496" s="457"/>
      <c r="K496" s="37" t="s">
        <v>211</v>
      </c>
    </row>
    <row r="498" spans="2:11" x14ac:dyDescent="0.35">
      <c r="B498" s="454" t="s">
        <v>18</v>
      </c>
      <c r="C498" s="367"/>
      <c r="D498" s="454" t="s">
        <v>1367</v>
      </c>
      <c r="E498" s="367"/>
      <c r="F498" s="367"/>
      <c r="G498" s="367"/>
      <c r="H498" s="367"/>
      <c r="I498" s="367"/>
      <c r="J498" s="367"/>
      <c r="K498" s="367"/>
    </row>
    <row r="501" spans="2:11" x14ac:dyDescent="0.35">
      <c r="B501" s="431" t="s">
        <v>1366</v>
      </c>
      <c r="C501" s="382"/>
      <c r="D501" s="382"/>
      <c r="E501" s="382"/>
      <c r="F501" s="382"/>
      <c r="G501" s="382"/>
      <c r="H501" s="382"/>
      <c r="I501" s="382"/>
      <c r="J501" s="361"/>
      <c r="K501" s="41" t="s">
        <v>1365</v>
      </c>
    </row>
    <row r="502" spans="2:11" x14ac:dyDescent="0.35">
      <c r="B502" s="429" t="s">
        <v>1364</v>
      </c>
      <c r="C502" s="382"/>
      <c r="D502" s="382"/>
      <c r="E502" s="382"/>
      <c r="F502" s="382"/>
      <c r="G502" s="382"/>
      <c r="H502" s="382"/>
      <c r="I502" s="382"/>
      <c r="J502" s="361"/>
      <c r="K502" s="37" t="s">
        <v>220</v>
      </c>
    </row>
    <row r="505" spans="2:11" x14ac:dyDescent="0.35">
      <c r="B505" s="454" t="s">
        <v>18</v>
      </c>
      <c r="C505" s="367"/>
      <c r="D505" s="454" t="s">
        <v>1363</v>
      </c>
      <c r="E505" s="367"/>
      <c r="F505" s="367"/>
      <c r="G505" s="367"/>
      <c r="H505" s="367"/>
      <c r="I505" s="367"/>
      <c r="J505" s="367"/>
      <c r="K505" s="367"/>
    </row>
    <row r="508" spans="2:11" x14ac:dyDescent="0.35">
      <c r="B508" s="398" t="s">
        <v>18</v>
      </c>
      <c r="C508" s="367"/>
      <c r="D508" s="398" t="s">
        <v>1362</v>
      </c>
      <c r="E508" s="367"/>
      <c r="F508" s="367"/>
      <c r="G508" s="367"/>
      <c r="H508" s="367"/>
      <c r="I508" s="367"/>
      <c r="J508" s="367"/>
      <c r="K508" s="367"/>
    </row>
    <row r="509" spans="2:11" x14ac:dyDescent="0.35">
      <c r="B509" s="398" t="s">
        <v>18</v>
      </c>
      <c r="C509" s="367"/>
      <c r="D509" s="11" t="s">
        <v>18</v>
      </c>
      <c r="E509" s="398" t="s">
        <v>18</v>
      </c>
      <c r="F509" s="398"/>
      <c r="G509" s="398"/>
      <c r="H509" s="398"/>
      <c r="I509" s="367"/>
      <c r="J509" s="367"/>
      <c r="K509" s="367"/>
    </row>
    <row r="510" spans="2:11" x14ac:dyDescent="0.35">
      <c r="B510" s="398" t="s">
        <v>18</v>
      </c>
      <c r="C510" s="367"/>
      <c r="D510" s="11" t="s">
        <v>18</v>
      </c>
      <c r="E510" s="398" t="s">
        <v>1361</v>
      </c>
      <c r="F510" s="398"/>
      <c r="G510" s="398"/>
      <c r="H510" s="398"/>
      <c r="I510" s="367"/>
      <c r="J510" s="367"/>
      <c r="K510" s="367"/>
    </row>
    <row r="511" spans="2:11" x14ac:dyDescent="0.35">
      <c r="B511" s="398" t="s">
        <v>18</v>
      </c>
      <c r="C511" s="367"/>
      <c r="D511" s="11" t="s">
        <v>18</v>
      </c>
      <c r="E511" s="398" t="s">
        <v>18</v>
      </c>
      <c r="F511" s="398"/>
      <c r="G511" s="398"/>
      <c r="H511" s="398"/>
      <c r="I511" s="367"/>
      <c r="J511" s="367"/>
      <c r="K511" s="367"/>
    </row>
    <row r="512" spans="2:11" x14ac:dyDescent="0.35">
      <c r="B512" s="398" t="s">
        <v>18</v>
      </c>
      <c r="C512" s="367"/>
      <c r="D512" s="11" t="s">
        <v>18</v>
      </c>
      <c r="E512" s="398" t="s">
        <v>18</v>
      </c>
      <c r="F512" s="398"/>
      <c r="G512" s="398"/>
      <c r="H512" s="398"/>
      <c r="I512" s="367"/>
      <c r="J512" s="367"/>
      <c r="K512" s="367"/>
    </row>
    <row r="513" spans="2:11" x14ac:dyDescent="0.35">
      <c r="B513" s="398" t="s">
        <v>18</v>
      </c>
      <c r="C513" s="367"/>
      <c r="D513" s="11" t="s">
        <v>18</v>
      </c>
      <c r="E513" s="398" t="s">
        <v>18</v>
      </c>
      <c r="F513" s="398"/>
      <c r="G513" s="398"/>
      <c r="H513" s="398"/>
      <c r="I513" s="367"/>
      <c r="J513" s="367"/>
      <c r="K513" s="367"/>
    </row>
    <row r="514" spans="2:11" x14ac:dyDescent="0.35">
      <c r="B514" s="453" t="s">
        <v>18</v>
      </c>
      <c r="C514" s="367"/>
      <c r="D514" s="72" t="s">
        <v>18</v>
      </c>
      <c r="E514" s="453" t="s">
        <v>18</v>
      </c>
      <c r="F514" s="453"/>
      <c r="G514" s="453"/>
      <c r="H514" s="453"/>
      <c r="I514" s="367"/>
      <c r="J514" s="367"/>
      <c r="K514" s="367"/>
    </row>
    <row r="515" spans="2:11" x14ac:dyDescent="0.35">
      <c r="B515" s="453" t="s">
        <v>18</v>
      </c>
      <c r="C515" s="367"/>
      <c r="D515" s="72" t="s">
        <v>18</v>
      </c>
      <c r="E515" s="453" t="s">
        <v>18</v>
      </c>
      <c r="F515" s="453"/>
      <c r="G515" s="453"/>
      <c r="H515" s="453"/>
      <c r="I515" s="367"/>
      <c r="J515" s="367"/>
      <c r="K515" s="367"/>
    </row>
    <row r="516" spans="2:11" x14ac:dyDescent="0.35">
      <c r="B516" s="453" t="s">
        <v>1360</v>
      </c>
      <c r="C516" s="367"/>
      <c r="D516" s="367"/>
      <c r="E516" s="367"/>
      <c r="F516" s="367"/>
      <c r="G516" s="367"/>
      <c r="H516" s="367"/>
      <c r="I516" s="367"/>
      <c r="J516" s="367"/>
      <c r="K516" s="367"/>
    </row>
    <row r="517" spans="2:11" x14ac:dyDescent="0.35">
      <c r="B517" s="453" t="s">
        <v>18</v>
      </c>
      <c r="C517" s="367"/>
      <c r="D517" s="72" t="s">
        <v>18</v>
      </c>
      <c r="E517" s="453" t="s">
        <v>18</v>
      </c>
      <c r="F517" s="453"/>
      <c r="G517" s="453"/>
      <c r="H517" s="453"/>
      <c r="I517" s="367"/>
      <c r="J517" s="367"/>
      <c r="K517" s="367"/>
    </row>
    <row r="518" spans="2:11" x14ac:dyDescent="0.35">
      <c r="B518" s="453" t="s">
        <v>18</v>
      </c>
      <c r="C518" s="367"/>
      <c r="D518" s="72" t="s">
        <v>18</v>
      </c>
      <c r="E518" s="453" t="s">
        <v>18</v>
      </c>
      <c r="F518" s="453"/>
      <c r="G518" s="453"/>
      <c r="H518" s="453"/>
      <c r="I518" s="367"/>
      <c r="J518" s="367"/>
      <c r="K518" s="367"/>
    </row>
    <row r="519" spans="2:11" x14ac:dyDescent="0.35">
      <c r="B519" s="453" t="s">
        <v>1359</v>
      </c>
      <c r="C519" s="367"/>
      <c r="D519" s="367"/>
      <c r="E519" s="367"/>
      <c r="F519" s="367"/>
      <c r="G519" s="367"/>
      <c r="H519" s="367"/>
      <c r="I519" s="367"/>
      <c r="J519" s="367"/>
      <c r="K519" s="367"/>
    </row>
    <row r="520" spans="2:11" x14ac:dyDescent="0.35">
      <c r="B520" s="453" t="s">
        <v>1358</v>
      </c>
      <c r="C520" s="367"/>
      <c r="D520" s="367"/>
      <c r="E520" s="367"/>
      <c r="F520" s="367"/>
      <c r="G520" s="367"/>
      <c r="H520" s="367"/>
      <c r="I520" s="367"/>
      <c r="J520" s="367"/>
      <c r="K520" s="367"/>
    </row>
    <row r="521" spans="2:11" x14ac:dyDescent="0.35">
      <c r="B521" s="453" t="s">
        <v>1357</v>
      </c>
      <c r="C521" s="367"/>
      <c r="D521" s="367"/>
      <c r="E521" s="367"/>
      <c r="F521" s="367"/>
      <c r="G521" s="367"/>
      <c r="H521" s="367"/>
      <c r="I521" s="367"/>
      <c r="J521" s="367"/>
      <c r="K521" s="367"/>
    </row>
  </sheetData>
  <mergeCells count="76">
    <mergeCell ref="B472:K472"/>
    <mergeCell ref="B466:K466"/>
    <mergeCell ref="B467:K467"/>
    <mergeCell ref="B468:K468"/>
    <mergeCell ref="B469:K469"/>
    <mergeCell ref="B471:C471"/>
    <mergeCell ref="D471:K471"/>
    <mergeCell ref="B476:C476"/>
    <mergeCell ref="D476:K476"/>
    <mergeCell ref="B477:C477"/>
    <mergeCell ref="D477:K477"/>
    <mergeCell ref="B479:J479"/>
    <mergeCell ref="B473:K473"/>
    <mergeCell ref="B474:C474"/>
    <mergeCell ref="D474:K474"/>
    <mergeCell ref="B475:C475"/>
    <mergeCell ref="D475:K475"/>
    <mergeCell ref="C485:J485"/>
    <mergeCell ref="C486:J486"/>
    <mergeCell ref="C487:J487"/>
    <mergeCell ref="C488:J488"/>
    <mergeCell ref="C489:J489"/>
    <mergeCell ref="B480:J480"/>
    <mergeCell ref="C481:J481"/>
    <mergeCell ref="C482:J482"/>
    <mergeCell ref="B483:J483"/>
    <mergeCell ref="C484:J484"/>
    <mergeCell ref="C495:J495"/>
    <mergeCell ref="B496:J496"/>
    <mergeCell ref="B498:C498"/>
    <mergeCell ref="D498:K498"/>
    <mergeCell ref="B501:J501"/>
    <mergeCell ref="B490:J490"/>
    <mergeCell ref="C491:J491"/>
    <mergeCell ref="C492:J492"/>
    <mergeCell ref="C493:J493"/>
    <mergeCell ref="B494:J494"/>
    <mergeCell ref="B509:C509"/>
    <mergeCell ref="E509:I509"/>
    <mergeCell ref="J509:K509"/>
    <mergeCell ref="B510:C510"/>
    <mergeCell ref="E510:K510"/>
    <mergeCell ref="B502:J502"/>
    <mergeCell ref="B505:C505"/>
    <mergeCell ref="D505:K505"/>
    <mergeCell ref="B508:C508"/>
    <mergeCell ref="D508:K508"/>
    <mergeCell ref="J514:K514"/>
    <mergeCell ref="B511:C511"/>
    <mergeCell ref="E511:I511"/>
    <mergeCell ref="J511:K511"/>
    <mergeCell ref="B512:C512"/>
    <mergeCell ref="E512:I512"/>
    <mergeCell ref="J512:K512"/>
    <mergeCell ref="B513:C513"/>
    <mergeCell ref="E513:I513"/>
    <mergeCell ref="J513:K513"/>
    <mergeCell ref="B514:C514"/>
    <mergeCell ref="E514:I514"/>
    <mergeCell ref="B515:C515"/>
    <mergeCell ref="E515:I515"/>
    <mergeCell ref="J515:K515"/>
    <mergeCell ref="B516:I516"/>
    <mergeCell ref="J516:K516"/>
    <mergeCell ref="B517:C517"/>
    <mergeCell ref="E517:I517"/>
    <mergeCell ref="J517:K517"/>
    <mergeCell ref="B518:C518"/>
    <mergeCell ref="E518:I518"/>
    <mergeCell ref="J518:K518"/>
    <mergeCell ref="B519:I519"/>
    <mergeCell ref="J519:K519"/>
    <mergeCell ref="B520:I520"/>
    <mergeCell ref="J520:K520"/>
    <mergeCell ref="B521:I521"/>
    <mergeCell ref="J521:K521"/>
  </mergeCells>
  <pageMargins left="0.78740157480314965" right="0.78740157480314965" top="0.6692913385826772" bottom="0.39370078740157483" header="0.47244094488188981" footer="0.47244094488188981"/>
  <pageSetup paperSize="9" orientation="portrait" horizontalDpi="300" verticalDpi="300" r:id="rId1"/>
  <headerFooter alignWithMargins="0">
    <oddFooter>&amp;R&amp;"TH SarabunPSK,ธรรมดา"&amp;14เทศบัญญัติงบประมาณรายจ่าย ปี 2561 เทศบาลตำบลยุโป หน้า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58:Q417"/>
  <sheetViews>
    <sheetView showGridLines="0" view="pageBreakPreview" topLeftCell="A405" zoomScaleSheetLayoutView="100" workbookViewId="0">
      <selection activeCell="H363" sqref="H363"/>
    </sheetView>
  </sheetViews>
  <sheetFormatPr defaultRowHeight="21" x14ac:dyDescent="0.35"/>
  <cols>
    <col min="1" max="1" width="9" style="5"/>
    <col min="2" max="2" width="21.875" style="5" customWidth="1"/>
    <col min="3" max="3" width="8.375" style="5" customWidth="1"/>
    <col min="4" max="4" width="20.75" style="5" customWidth="1"/>
    <col min="5" max="5" width="3.5" style="5" customWidth="1"/>
    <col min="6" max="6" width="5.5" style="5" customWidth="1"/>
    <col min="7" max="8" width="12.5" style="5" customWidth="1"/>
    <col min="9" max="10" width="6" style="5" customWidth="1"/>
    <col min="11" max="11" width="8.125" style="5" customWidth="1"/>
    <col min="12" max="12" width="1.375" style="5" customWidth="1"/>
    <col min="13" max="13" width="0.875" style="5" customWidth="1"/>
    <col min="14" max="14" width="4" style="5" customWidth="1"/>
    <col min="15" max="15" width="0" style="5" hidden="1" customWidth="1"/>
    <col min="16" max="16" width="1.875" style="5" hidden="1" customWidth="1"/>
    <col min="17" max="17" width="8.875" style="5" customWidth="1"/>
    <col min="18" max="16384" width="9" style="5"/>
  </cols>
  <sheetData>
    <row r="358" spans="2:17" x14ac:dyDescent="0.35">
      <c r="B358" s="433" t="s">
        <v>1356</v>
      </c>
      <c r="C358" s="433"/>
      <c r="D358" s="433"/>
      <c r="E358" s="433"/>
      <c r="F358" s="433"/>
      <c r="G358" s="433"/>
      <c r="H358" s="433"/>
      <c r="I358" s="433"/>
      <c r="J358" s="433"/>
      <c r="K358" s="433"/>
      <c r="L358" s="433"/>
      <c r="M358" s="433"/>
      <c r="N358" s="433"/>
      <c r="O358" s="25"/>
      <c r="P358" s="25"/>
      <c r="Q358" s="25"/>
    </row>
    <row r="359" spans="2:17" x14ac:dyDescent="0.35">
      <c r="B359" s="433" t="s">
        <v>1193</v>
      </c>
      <c r="C359" s="491"/>
      <c r="D359" s="491"/>
      <c r="E359" s="491"/>
      <c r="F359" s="491"/>
      <c r="G359" s="491"/>
      <c r="H359" s="491"/>
      <c r="I359" s="491"/>
      <c r="J359" s="491"/>
      <c r="K359" s="491"/>
      <c r="L359" s="491"/>
      <c r="M359" s="491"/>
      <c r="N359" s="491"/>
    </row>
    <row r="360" spans="2:17" x14ac:dyDescent="0.35">
      <c r="B360" s="433" t="s">
        <v>187</v>
      </c>
      <c r="C360" s="491"/>
      <c r="D360" s="491"/>
      <c r="E360" s="491"/>
      <c r="F360" s="491"/>
      <c r="G360" s="491"/>
      <c r="H360" s="491"/>
      <c r="I360" s="491"/>
      <c r="J360" s="491"/>
      <c r="K360" s="491"/>
      <c r="L360" s="491"/>
      <c r="M360" s="491"/>
      <c r="N360" s="491"/>
    </row>
    <row r="361" spans="2:17" x14ac:dyDescent="0.35">
      <c r="B361" s="433" t="s">
        <v>1355</v>
      </c>
      <c r="C361" s="491"/>
      <c r="D361" s="491"/>
      <c r="E361" s="491"/>
      <c r="F361" s="491"/>
      <c r="G361" s="491"/>
      <c r="H361" s="491"/>
      <c r="I361" s="491"/>
      <c r="J361" s="491"/>
      <c r="K361" s="491"/>
      <c r="L361" s="491"/>
      <c r="M361" s="491"/>
      <c r="N361" s="491"/>
    </row>
    <row r="362" spans="2:17" x14ac:dyDescent="0.35">
      <c r="B362" s="493" t="s">
        <v>18</v>
      </c>
      <c r="C362" s="484"/>
      <c r="D362" s="445"/>
      <c r="E362" s="431" t="s">
        <v>1353</v>
      </c>
      <c r="F362" s="382"/>
      <c r="G362" s="382"/>
      <c r="H362" s="361"/>
      <c r="I362" s="431" t="s">
        <v>1145</v>
      </c>
      <c r="J362" s="382"/>
      <c r="K362" s="382"/>
      <c r="L362" s="382"/>
      <c r="M362" s="382"/>
      <c r="N362" s="382"/>
      <c r="O362" s="382"/>
      <c r="P362" s="382"/>
      <c r="Q362" s="361"/>
    </row>
    <row r="363" spans="2:17" x14ac:dyDescent="0.35">
      <c r="B363" s="494" t="s">
        <v>18</v>
      </c>
      <c r="C363" s="473"/>
      <c r="D363" s="449"/>
      <c r="E363" s="431" t="s">
        <v>1144</v>
      </c>
      <c r="F363" s="361"/>
      <c r="G363" s="41" t="s">
        <v>1143</v>
      </c>
      <c r="H363" s="41" t="s">
        <v>1142</v>
      </c>
      <c r="I363" s="431" t="s">
        <v>1141</v>
      </c>
      <c r="J363" s="361"/>
      <c r="K363" s="431" t="s">
        <v>1140</v>
      </c>
      <c r="L363" s="382"/>
      <c r="M363" s="361"/>
      <c r="N363" s="431" t="s">
        <v>1139</v>
      </c>
      <c r="O363" s="382"/>
      <c r="P363" s="382"/>
      <c r="Q363" s="361"/>
    </row>
    <row r="364" spans="2:17" x14ac:dyDescent="0.35">
      <c r="B364" s="468" t="s">
        <v>1189</v>
      </c>
      <c r="C364" s="382"/>
      <c r="D364" s="361"/>
      <c r="E364" s="468" t="s">
        <v>18</v>
      </c>
      <c r="F364" s="361"/>
      <c r="G364" s="42" t="s">
        <v>18</v>
      </c>
      <c r="H364" s="42" t="s">
        <v>18</v>
      </c>
      <c r="I364" s="469" t="s">
        <v>18</v>
      </c>
      <c r="J364" s="382"/>
      <c r="K364" s="43" t="s">
        <v>18</v>
      </c>
      <c r="L364" s="470" t="s">
        <v>18</v>
      </c>
      <c r="M364" s="361"/>
      <c r="N364" s="471" t="s">
        <v>18</v>
      </c>
      <c r="O364" s="382"/>
      <c r="P364" s="382"/>
      <c r="Q364" s="361"/>
    </row>
    <row r="365" spans="2:17" x14ac:dyDescent="0.35">
      <c r="B365" s="465" t="s">
        <v>1352</v>
      </c>
      <c r="C365" s="382"/>
      <c r="D365" s="361"/>
      <c r="E365" s="451" t="s">
        <v>1199</v>
      </c>
      <c r="F365" s="361"/>
      <c r="G365" s="38" t="s">
        <v>1351</v>
      </c>
      <c r="H365" s="38" t="s">
        <v>1350</v>
      </c>
      <c r="I365" s="466" t="s">
        <v>1349</v>
      </c>
      <c r="J365" s="382"/>
      <c r="K365" s="44" t="s">
        <v>1348</v>
      </c>
      <c r="L365" s="467" t="s">
        <v>224</v>
      </c>
      <c r="M365" s="361"/>
      <c r="N365" s="451" t="s">
        <v>1347</v>
      </c>
      <c r="O365" s="382"/>
      <c r="P365" s="382"/>
      <c r="Q365" s="361"/>
    </row>
    <row r="366" spans="2:17" x14ac:dyDescent="0.35">
      <c r="B366" s="465" t="s">
        <v>1346</v>
      </c>
      <c r="C366" s="382"/>
      <c r="D366" s="361"/>
      <c r="E366" s="451" t="s">
        <v>1199</v>
      </c>
      <c r="F366" s="361"/>
      <c r="G366" s="38" t="s">
        <v>1345</v>
      </c>
      <c r="H366" s="38" t="s">
        <v>1344</v>
      </c>
      <c r="I366" s="466" t="s">
        <v>1227</v>
      </c>
      <c r="J366" s="382"/>
      <c r="K366" s="44" t="s">
        <v>1199</v>
      </c>
      <c r="L366" s="467" t="s">
        <v>224</v>
      </c>
      <c r="M366" s="361"/>
      <c r="N366" s="451" t="s">
        <v>1227</v>
      </c>
      <c r="O366" s="382"/>
      <c r="P366" s="382"/>
      <c r="Q366" s="361"/>
    </row>
    <row r="367" spans="2:17" x14ac:dyDescent="0.35">
      <c r="B367" s="465" t="s">
        <v>1343</v>
      </c>
      <c r="C367" s="382"/>
      <c r="D367" s="361"/>
      <c r="E367" s="451" t="s">
        <v>1199</v>
      </c>
      <c r="F367" s="361"/>
      <c r="G367" s="38" t="s">
        <v>1342</v>
      </c>
      <c r="H367" s="38" t="s">
        <v>1329</v>
      </c>
      <c r="I367" s="466" t="s">
        <v>1329</v>
      </c>
      <c r="J367" s="382"/>
      <c r="K367" s="44" t="s">
        <v>1341</v>
      </c>
      <c r="L367" s="467" t="s">
        <v>224</v>
      </c>
      <c r="M367" s="361"/>
      <c r="N367" s="451" t="s">
        <v>1340</v>
      </c>
      <c r="O367" s="382"/>
      <c r="P367" s="382"/>
      <c r="Q367" s="361"/>
    </row>
    <row r="368" spans="2:17" x14ac:dyDescent="0.35">
      <c r="B368" s="463" t="s">
        <v>1339</v>
      </c>
      <c r="C368" s="382"/>
      <c r="D368" s="361"/>
      <c r="E368" s="463" t="s">
        <v>1199</v>
      </c>
      <c r="F368" s="361"/>
      <c r="G368" s="45" t="s">
        <v>1338</v>
      </c>
      <c r="H368" s="45" t="s">
        <v>1337</v>
      </c>
      <c r="I368" s="461" t="s">
        <v>1336</v>
      </c>
      <c r="J368" s="382"/>
      <c r="K368" s="46" t="s">
        <v>18</v>
      </c>
      <c r="L368" s="464" t="s">
        <v>18</v>
      </c>
      <c r="M368" s="361"/>
      <c r="N368" s="463" t="s">
        <v>1335</v>
      </c>
      <c r="O368" s="382"/>
      <c r="P368" s="382"/>
      <c r="Q368" s="361"/>
    </row>
    <row r="369" spans="2:17" x14ac:dyDescent="0.35">
      <c r="B369" s="468" t="s">
        <v>1183</v>
      </c>
      <c r="C369" s="382"/>
      <c r="D369" s="361"/>
      <c r="E369" s="468" t="s">
        <v>18</v>
      </c>
      <c r="F369" s="361"/>
      <c r="G369" s="42" t="s">
        <v>18</v>
      </c>
      <c r="H369" s="42" t="s">
        <v>18</v>
      </c>
      <c r="I369" s="469" t="s">
        <v>18</v>
      </c>
      <c r="J369" s="382"/>
      <c r="K369" s="43" t="s">
        <v>18</v>
      </c>
      <c r="L369" s="470" t="s">
        <v>18</v>
      </c>
      <c r="M369" s="361"/>
      <c r="N369" s="471" t="s">
        <v>18</v>
      </c>
      <c r="O369" s="382"/>
      <c r="P369" s="382"/>
      <c r="Q369" s="361"/>
    </row>
    <row r="370" spans="2:17" x14ac:dyDescent="0.35">
      <c r="B370" s="465" t="s">
        <v>1334</v>
      </c>
      <c r="C370" s="382"/>
      <c r="D370" s="361"/>
      <c r="E370" s="451" t="s">
        <v>1199</v>
      </c>
      <c r="F370" s="361"/>
      <c r="G370" s="38" t="s">
        <v>1333</v>
      </c>
      <c r="H370" s="38" t="s">
        <v>1333</v>
      </c>
      <c r="I370" s="466" t="s">
        <v>1277</v>
      </c>
      <c r="J370" s="382"/>
      <c r="K370" s="44" t="s">
        <v>1199</v>
      </c>
      <c r="L370" s="467" t="s">
        <v>224</v>
      </c>
      <c r="M370" s="361"/>
      <c r="N370" s="451" t="s">
        <v>1277</v>
      </c>
      <c r="O370" s="382"/>
      <c r="P370" s="382"/>
      <c r="Q370" s="361"/>
    </row>
    <row r="371" spans="2:17" x14ac:dyDescent="0.35">
      <c r="B371" s="465" t="s">
        <v>1332</v>
      </c>
      <c r="C371" s="382"/>
      <c r="D371" s="361"/>
      <c r="E371" s="451" t="s">
        <v>1199</v>
      </c>
      <c r="F371" s="361"/>
      <c r="G371" s="38" t="s">
        <v>1331</v>
      </c>
      <c r="H371" s="38" t="s">
        <v>1330</v>
      </c>
      <c r="I371" s="466" t="s">
        <v>1329</v>
      </c>
      <c r="J371" s="382"/>
      <c r="K371" s="44" t="s">
        <v>1042</v>
      </c>
      <c r="L371" s="467" t="s">
        <v>224</v>
      </c>
      <c r="M371" s="361"/>
      <c r="N371" s="451" t="s">
        <v>1277</v>
      </c>
      <c r="O371" s="382"/>
      <c r="P371" s="382"/>
      <c r="Q371" s="361"/>
    </row>
    <row r="372" spans="2:17" x14ac:dyDescent="0.35">
      <c r="B372" s="465" t="s">
        <v>1328</v>
      </c>
      <c r="C372" s="382"/>
      <c r="D372" s="361"/>
      <c r="E372" s="451" t="s">
        <v>1199</v>
      </c>
      <c r="F372" s="361"/>
      <c r="G372" s="38" t="s">
        <v>1327</v>
      </c>
      <c r="H372" s="38" t="s">
        <v>1326</v>
      </c>
      <c r="I372" s="466" t="s">
        <v>1325</v>
      </c>
      <c r="J372" s="382"/>
      <c r="K372" s="44" t="s">
        <v>1324</v>
      </c>
      <c r="L372" s="467" t="s">
        <v>224</v>
      </c>
      <c r="M372" s="361"/>
      <c r="N372" s="451" t="s">
        <v>1277</v>
      </c>
      <c r="O372" s="382"/>
      <c r="P372" s="382"/>
      <c r="Q372" s="361"/>
    </row>
    <row r="373" spans="2:17" x14ac:dyDescent="0.35">
      <c r="B373" s="465" t="s">
        <v>1323</v>
      </c>
      <c r="C373" s="382"/>
      <c r="D373" s="361"/>
      <c r="E373" s="451" t="s">
        <v>1199</v>
      </c>
      <c r="F373" s="361"/>
      <c r="G373" s="38" t="s">
        <v>1322</v>
      </c>
      <c r="H373" s="38" t="s">
        <v>1321</v>
      </c>
      <c r="I373" s="466" t="s">
        <v>1277</v>
      </c>
      <c r="J373" s="382"/>
      <c r="K373" s="44" t="s">
        <v>1199</v>
      </c>
      <c r="L373" s="467" t="s">
        <v>224</v>
      </c>
      <c r="M373" s="361"/>
      <c r="N373" s="451" t="s">
        <v>1277</v>
      </c>
      <c r="O373" s="382"/>
      <c r="P373" s="382"/>
      <c r="Q373" s="361"/>
    </row>
    <row r="374" spans="2:17" x14ac:dyDescent="0.35">
      <c r="B374" s="465" t="s">
        <v>1320</v>
      </c>
      <c r="C374" s="382"/>
      <c r="D374" s="361"/>
      <c r="E374" s="451" t="s">
        <v>1199</v>
      </c>
      <c r="F374" s="361"/>
      <c r="G374" s="38" t="s">
        <v>1199</v>
      </c>
      <c r="H374" s="38" t="s">
        <v>1319</v>
      </c>
      <c r="I374" s="466" t="s">
        <v>1318</v>
      </c>
      <c r="J374" s="382"/>
      <c r="K374" s="44" t="s">
        <v>1317</v>
      </c>
      <c r="L374" s="467" t="s">
        <v>224</v>
      </c>
      <c r="M374" s="361"/>
      <c r="N374" s="451" t="s">
        <v>1311</v>
      </c>
      <c r="O374" s="382"/>
      <c r="P374" s="382"/>
      <c r="Q374" s="361"/>
    </row>
    <row r="375" spans="2:17" x14ac:dyDescent="0.35">
      <c r="B375" s="465" t="s">
        <v>1316</v>
      </c>
      <c r="C375" s="382"/>
      <c r="D375" s="361"/>
      <c r="E375" s="451" t="s">
        <v>1199</v>
      </c>
      <c r="F375" s="361"/>
      <c r="G375" s="38" t="s">
        <v>1315</v>
      </c>
      <c r="H375" s="38" t="s">
        <v>1314</v>
      </c>
      <c r="I375" s="466" t="s">
        <v>1311</v>
      </c>
      <c r="J375" s="382"/>
      <c r="K375" s="44" t="s">
        <v>1313</v>
      </c>
      <c r="L375" s="467" t="s">
        <v>224</v>
      </c>
      <c r="M375" s="361"/>
      <c r="N375" s="451" t="s">
        <v>1277</v>
      </c>
      <c r="O375" s="382"/>
      <c r="P375" s="382"/>
      <c r="Q375" s="361"/>
    </row>
    <row r="376" spans="2:17" x14ac:dyDescent="0.35">
      <c r="B376" s="483" t="s">
        <v>1312</v>
      </c>
      <c r="C376" s="484"/>
      <c r="D376" s="445"/>
      <c r="E376" s="485" t="s">
        <v>1199</v>
      </c>
      <c r="F376" s="445"/>
      <c r="G376" s="80" t="s">
        <v>1199</v>
      </c>
      <c r="H376" s="80" t="s">
        <v>1199</v>
      </c>
      <c r="I376" s="486" t="s">
        <v>1278</v>
      </c>
      <c r="J376" s="484"/>
      <c r="K376" s="81" t="s">
        <v>1282</v>
      </c>
      <c r="L376" s="487" t="s">
        <v>224</v>
      </c>
      <c r="M376" s="445"/>
      <c r="N376" s="485" t="s">
        <v>1311</v>
      </c>
      <c r="O376" s="484"/>
      <c r="P376" s="484"/>
      <c r="Q376" s="445"/>
    </row>
    <row r="377" spans="2:17" x14ac:dyDescent="0.35">
      <c r="B377" s="488" t="s">
        <v>1310</v>
      </c>
      <c r="C377" s="478"/>
      <c r="D377" s="478"/>
      <c r="E377" s="489" t="s">
        <v>1199</v>
      </c>
      <c r="F377" s="478"/>
      <c r="G377" s="123" t="s">
        <v>1199</v>
      </c>
      <c r="H377" s="123" t="s">
        <v>1199</v>
      </c>
      <c r="I377" s="489" t="s">
        <v>1305</v>
      </c>
      <c r="J377" s="478"/>
      <c r="K377" s="123" t="s">
        <v>1199</v>
      </c>
      <c r="L377" s="490" t="s">
        <v>224</v>
      </c>
      <c r="M377" s="478"/>
      <c r="N377" s="489" t="s">
        <v>1305</v>
      </c>
      <c r="O377" s="478"/>
      <c r="P377" s="478"/>
      <c r="Q377" s="478"/>
    </row>
    <row r="378" spans="2:17" s="10" customFormat="1" x14ac:dyDescent="0.35">
      <c r="B378" s="61"/>
      <c r="C378" s="78"/>
      <c r="D378" s="78"/>
      <c r="E378" s="86"/>
      <c r="F378" s="78"/>
      <c r="G378" s="86"/>
      <c r="H378" s="86"/>
      <c r="I378" s="86"/>
      <c r="J378" s="78"/>
      <c r="K378" s="86"/>
      <c r="L378" s="63"/>
      <c r="M378" s="78"/>
      <c r="N378" s="86"/>
      <c r="O378" s="78"/>
      <c r="P378" s="78"/>
      <c r="Q378" s="78"/>
    </row>
    <row r="379" spans="2:17" x14ac:dyDescent="0.35">
      <c r="B379" s="496" t="s">
        <v>18</v>
      </c>
      <c r="C379" s="497"/>
      <c r="D379" s="447"/>
      <c r="E379" s="498" t="s">
        <v>1353</v>
      </c>
      <c r="F379" s="473"/>
      <c r="G379" s="473"/>
      <c r="H379" s="449"/>
      <c r="I379" s="498" t="s">
        <v>1145</v>
      </c>
      <c r="J379" s="473"/>
      <c r="K379" s="473"/>
      <c r="L379" s="473"/>
      <c r="M379" s="473"/>
      <c r="N379" s="473"/>
      <c r="O379" s="473"/>
      <c r="P379" s="473"/>
      <c r="Q379" s="449"/>
    </row>
    <row r="380" spans="2:17" x14ac:dyDescent="0.35">
      <c r="B380" s="494" t="s">
        <v>18</v>
      </c>
      <c r="C380" s="473"/>
      <c r="D380" s="449"/>
      <c r="E380" s="431" t="s">
        <v>1144</v>
      </c>
      <c r="F380" s="361"/>
      <c r="G380" s="41" t="s">
        <v>1143</v>
      </c>
      <c r="H380" s="41" t="s">
        <v>1142</v>
      </c>
      <c r="I380" s="431" t="s">
        <v>1141</v>
      </c>
      <c r="J380" s="361"/>
      <c r="K380" s="431" t="s">
        <v>1140</v>
      </c>
      <c r="L380" s="382"/>
      <c r="M380" s="361"/>
      <c r="N380" s="431" t="s">
        <v>1139</v>
      </c>
      <c r="O380" s="382"/>
      <c r="P380" s="382"/>
      <c r="Q380" s="361"/>
    </row>
    <row r="381" spans="2:17" x14ac:dyDescent="0.35">
      <c r="B381" s="465" t="s">
        <v>1309</v>
      </c>
      <c r="C381" s="382"/>
      <c r="D381" s="361"/>
      <c r="E381" s="451" t="s">
        <v>1199</v>
      </c>
      <c r="F381" s="361"/>
      <c r="G381" s="38" t="s">
        <v>1199</v>
      </c>
      <c r="H381" s="38" t="s">
        <v>1199</v>
      </c>
      <c r="I381" s="466" t="s">
        <v>1265</v>
      </c>
      <c r="J381" s="382"/>
      <c r="K381" s="44" t="s">
        <v>1199</v>
      </c>
      <c r="L381" s="467" t="s">
        <v>224</v>
      </c>
      <c r="M381" s="361"/>
      <c r="N381" s="451" t="s">
        <v>1265</v>
      </c>
      <c r="O381" s="382"/>
      <c r="P381" s="382"/>
      <c r="Q381" s="361"/>
    </row>
    <row r="382" spans="2:17" x14ac:dyDescent="0.35">
      <c r="B382" s="465" t="s">
        <v>1308</v>
      </c>
      <c r="C382" s="382"/>
      <c r="D382" s="361"/>
      <c r="E382" s="451" t="s">
        <v>1199</v>
      </c>
      <c r="F382" s="361"/>
      <c r="G382" s="38" t="s">
        <v>1307</v>
      </c>
      <c r="H382" s="38" t="s">
        <v>1306</v>
      </c>
      <c r="I382" s="466" t="s">
        <v>1305</v>
      </c>
      <c r="J382" s="382"/>
      <c r="K382" s="44" t="s">
        <v>1199</v>
      </c>
      <c r="L382" s="467" t="s">
        <v>224</v>
      </c>
      <c r="M382" s="361"/>
      <c r="N382" s="451" t="s">
        <v>1305</v>
      </c>
      <c r="O382" s="382"/>
      <c r="P382" s="382"/>
      <c r="Q382" s="361"/>
    </row>
    <row r="383" spans="2:17" x14ac:dyDescent="0.35">
      <c r="B383" s="463" t="s">
        <v>1304</v>
      </c>
      <c r="C383" s="382"/>
      <c r="D383" s="361"/>
      <c r="E383" s="463" t="s">
        <v>1199</v>
      </c>
      <c r="F383" s="361"/>
      <c r="G383" s="45" t="s">
        <v>1303</v>
      </c>
      <c r="H383" s="45" t="s">
        <v>1302</v>
      </c>
      <c r="I383" s="461" t="s">
        <v>1301</v>
      </c>
      <c r="J383" s="382"/>
      <c r="K383" s="46" t="s">
        <v>18</v>
      </c>
      <c r="L383" s="464" t="s">
        <v>18</v>
      </c>
      <c r="M383" s="361"/>
      <c r="N383" s="463" t="s">
        <v>1300</v>
      </c>
      <c r="O383" s="382"/>
      <c r="P383" s="382"/>
      <c r="Q383" s="361"/>
    </row>
    <row r="384" spans="2:17" x14ac:dyDescent="0.35">
      <c r="B384" s="468" t="s">
        <v>1172</v>
      </c>
      <c r="C384" s="382"/>
      <c r="D384" s="361"/>
      <c r="E384" s="468" t="s">
        <v>18</v>
      </c>
      <c r="F384" s="361"/>
      <c r="G384" s="42" t="s">
        <v>18</v>
      </c>
      <c r="H384" s="42" t="s">
        <v>18</v>
      </c>
      <c r="I384" s="469" t="s">
        <v>18</v>
      </c>
      <c r="J384" s="382"/>
      <c r="K384" s="43" t="s">
        <v>18</v>
      </c>
      <c r="L384" s="470" t="s">
        <v>18</v>
      </c>
      <c r="M384" s="361"/>
      <c r="N384" s="471" t="s">
        <v>18</v>
      </c>
      <c r="O384" s="382"/>
      <c r="P384" s="382"/>
      <c r="Q384" s="361"/>
    </row>
    <row r="385" spans="2:17" x14ac:dyDescent="0.35">
      <c r="B385" s="465" t="s">
        <v>1299</v>
      </c>
      <c r="C385" s="382"/>
      <c r="D385" s="361"/>
      <c r="E385" s="451" t="s">
        <v>1199</v>
      </c>
      <c r="F385" s="361"/>
      <c r="G385" s="38" t="s">
        <v>1296</v>
      </c>
      <c r="H385" s="38" t="s">
        <v>1295</v>
      </c>
      <c r="I385" s="466" t="s">
        <v>1294</v>
      </c>
      <c r="J385" s="382"/>
      <c r="K385" s="44" t="s">
        <v>1298</v>
      </c>
      <c r="L385" s="467" t="s">
        <v>224</v>
      </c>
      <c r="M385" s="361"/>
      <c r="N385" s="451" t="s">
        <v>1288</v>
      </c>
      <c r="O385" s="382"/>
      <c r="P385" s="382"/>
      <c r="Q385" s="361"/>
    </row>
    <row r="386" spans="2:17" x14ac:dyDescent="0.35">
      <c r="B386" s="463" t="s">
        <v>1297</v>
      </c>
      <c r="C386" s="382"/>
      <c r="D386" s="361"/>
      <c r="E386" s="463" t="s">
        <v>1199</v>
      </c>
      <c r="F386" s="361"/>
      <c r="G386" s="45" t="s">
        <v>1296</v>
      </c>
      <c r="H386" s="45" t="s">
        <v>1295</v>
      </c>
      <c r="I386" s="461" t="s">
        <v>1294</v>
      </c>
      <c r="J386" s="382"/>
      <c r="K386" s="46" t="s">
        <v>18</v>
      </c>
      <c r="L386" s="464" t="s">
        <v>18</v>
      </c>
      <c r="M386" s="361"/>
      <c r="N386" s="463" t="s">
        <v>1288</v>
      </c>
      <c r="O386" s="382"/>
      <c r="P386" s="382"/>
      <c r="Q386" s="361"/>
    </row>
    <row r="387" spans="2:17" x14ac:dyDescent="0.35">
      <c r="B387" s="468" t="s">
        <v>1170</v>
      </c>
      <c r="C387" s="382"/>
      <c r="D387" s="361"/>
      <c r="E387" s="468" t="s">
        <v>18</v>
      </c>
      <c r="F387" s="361"/>
      <c r="G387" s="42" t="s">
        <v>18</v>
      </c>
      <c r="H387" s="42" t="s">
        <v>18</v>
      </c>
      <c r="I387" s="469" t="s">
        <v>18</v>
      </c>
      <c r="J387" s="382"/>
      <c r="K387" s="43" t="s">
        <v>18</v>
      </c>
      <c r="L387" s="470" t="s">
        <v>18</v>
      </c>
      <c r="M387" s="361"/>
      <c r="N387" s="471" t="s">
        <v>18</v>
      </c>
      <c r="O387" s="382"/>
      <c r="P387" s="382"/>
      <c r="Q387" s="361"/>
    </row>
    <row r="388" spans="2:17" x14ac:dyDescent="0.35">
      <c r="B388" s="465" t="s">
        <v>1293</v>
      </c>
      <c r="C388" s="382"/>
      <c r="D388" s="361"/>
      <c r="E388" s="451" t="s">
        <v>1199</v>
      </c>
      <c r="F388" s="361"/>
      <c r="G388" s="38" t="s">
        <v>1199</v>
      </c>
      <c r="H388" s="38" t="s">
        <v>1199</v>
      </c>
      <c r="I388" s="466" t="s">
        <v>1288</v>
      </c>
      <c r="J388" s="382"/>
      <c r="K388" s="44" t="s">
        <v>1199</v>
      </c>
      <c r="L388" s="467" t="s">
        <v>224</v>
      </c>
      <c r="M388" s="361"/>
      <c r="N388" s="451" t="s">
        <v>1288</v>
      </c>
      <c r="O388" s="382"/>
      <c r="P388" s="382"/>
      <c r="Q388" s="361"/>
    </row>
    <row r="389" spans="2:17" x14ac:dyDescent="0.35">
      <c r="B389" s="465" t="s">
        <v>1292</v>
      </c>
      <c r="C389" s="382"/>
      <c r="D389" s="361"/>
      <c r="E389" s="451" t="s">
        <v>1199</v>
      </c>
      <c r="F389" s="361"/>
      <c r="G389" s="38" t="s">
        <v>1290</v>
      </c>
      <c r="H389" s="38" t="s">
        <v>1289</v>
      </c>
      <c r="I389" s="466" t="s">
        <v>1199</v>
      </c>
      <c r="J389" s="382"/>
      <c r="K389" s="44" t="s">
        <v>1199</v>
      </c>
      <c r="L389" s="467" t="s">
        <v>224</v>
      </c>
      <c r="M389" s="361"/>
      <c r="N389" s="451" t="s">
        <v>1199</v>
      </c>
      <c r="O389" s="382"/>
      <c r="P389" s="382"/>
      <c r="Q389" s="361"/>
    </row>
    <row r="390" spans="2:17" x14ac:dyDescent="0.35">
      <c r="B390" s="463" t="s">
        <v>1291</v>
      </c>
      <c r="C390" s="382"/>
      <c r="D390" s="361"/>
      <c r="E390" s="463" t="s">
        <v>1199</v>
      </c>
      <c r="F390" s="361"/>
      <c r="G390" s="45" t="s">
        <v>1290</v>
      </c>
      <c r="H390" s="45" t="s">
        <v>1289</v>
      </c>
      <c r="I390" s="461" t="s">
        <v>1288</v>
      </c>
      <c r="J390" s="382"/>
      <c r="K390" s="46" t="s">
        <v>18</v>
      </c>
      <c r="L390" s="464" t="s">
        <v>18</v>
      </c>
      <c r="M390" s="361"/>
      <c r="N390" s="463" t="s">
        <v>1288</v>
      </c>
      <c r="O390" s="382"/>
      <c r="P390" s="382"/>
      <c r="Q390" s="361"/>
    </row>
    <row r="391" spans="2:17" x14ac:dyDescent="0.35">
      <c r="B391" s="468" t="s">
        <v>1168</v>
      </c>
      <c r="C391" s="382"/>
      <c r="D391" s="361"/>
      <c r="E391" s="468" t="s">
        <v>18</v>
      </c>
      <c r="F391" s="361"/>
      <c r="G391" s="42" t="s">
        <v>18</v>
      </c>
      <c r="H391" s="42" t="s">
        <v>18</v>
      </c>
      <c r="I391" s="469" t="s">
        <v>18</v>
      </c>
      <c r="J391" s="382"/>
      <c r="K391" s="43" t="s">
        <v>18</v>
      </c>
      <c r="L391" s="470" t="s">
        <v>18</v>
      </c>
      <c r="M391" s="361"/>
      <c r="N391" s="471" t="s">
        <v>18</v>
      </c>
      <c r="O391" s="382"/>
      <c r="P391" s="382"/>
      <c r="Q391" s="361"/>
    </row>
    <row r="392" spans="2:17" x14ac:dyDescent="0.35">
      <c r="B392" s="465" t="s">
        <v>1287</v>
      </c>
      <c r="C392" s="382"/>
      <c r="D392" s="361"/>
      <c r="E392" s="451" t="s">
        <v>1199</v>
      </c>
      <c r="F392" s="361"/>
      <c r="G392" s="38" t="s">
        <v>1286</v>
      </c>
      <c r="H392" s="38" t="s">
        <v>1285</v>
      </c>
      <c r="I392" s="466" t="s">
        <v>1284</v>
      </c>
      <c r="J392" s="382"/>
      <c r="K392" s="44" t="s">
        <v>1283</v>
      </c>
      <c r="L392" s="467" t="s">
        <v>224</v>
      </c>
      <c r="M392" s="361"/>
      <c r="N392" s="451" t="s">
        <v>1282</v>
      </c>
      <c r="O392" s="382"/>
      <c r="P392" s="382"/>
      <c r="Q392" s="361"/>
    </row>
    <row r="393" spans="2:17" x14ac:dyDescent="0.35">
      <c r="B393" s="465" t="s">
        <v>1281</v>
      </c>
      <c r="C393" s="382"/>
      <c r="D393" s="361"/>
      <c r="E393" s="451" t="s">
        <v>1199</v>
      </c>
      <c r="F393" s="361"/>
      <c r="G393" s="38" t="s">
        <v>1280</v>
      </c>
      <c r="H393" s="38" t="s">
        <v>1279</v>
      </c>
      <c r="I393" s="466" t="s">
        <v>1278</v>
      </c>
      <c r="J393" s="382"/>
      <c r="K393" s="44" t="s">
        <v>1277</v>
      </c>
      <c r="L393" s="467" t="s">
        <v>224</v>
      </c>
      <c r="M393" s="361"/>
      <c r="N393" s="451" t="s">
        <v>1265</v>
      </c>
      <c r="O393" s="382"/>
      <c r="P393" s="382"/>
      <c r="Q393" s="361"/>
    </row>
    <row r="394" spans="2:17" x14ac:dyDescent="0.35">
      <c r="B394" s="463" t="s">
        <v>1276</v>
      </c>
      <c r="C394" s="382"/>
      <c r="D394" s="361"/>
      <c r="E394" s="463" t="s">
        <v>1199</v>
      </c>
      <c r="F394" s="361"/>
      <c r="G394" s="45" t="s">
        <v>1275</v>
      </c>
      <c r="H394" s="45" t="s">
        <v>1274</v>
      </c>
      <c r="I394" s="461" t="s">
        <v>1273</v>
      </c>
      <c r="J394" s="382"/>
      <c r="K394" s="46" t="s">
        <v>18</v>
      </c>
      <c r="L394" s="464" t="s">
        <v>18</v>
      </c>
      <c r="M394" s="361"/>
      <c r="N394" s="463" t="s">
        <v>1272</v>
      </c>
      <c r="O394" s="382"/>
      <c r="P394" s="382"/>
      <c r="Q394" s="361"/>
    </row>
    <row r="395" spans="2:17" x14ac:dyDescent="0.35">
      <c r="B395" s="468" t="s">
        <v>1271</v>
      </c>
      <c r="C395" s="382"/>
      <c r="D395" s="361"/>
      <c r="E395" s="468" t="s">
        <v>18</v>
      </c>
      <c r="F395" s="361"/>
      <c r="G395" s="42" t="s">
        <v>18</v>
      </c>
      <c r="H395" s="42" t="s">
        <v>18</v>
      </c>
      <c r="I395" s="469" t="s">
        <v>18</v>
      </c>
      <c r="J395" s="382"/>
      <c r="K395" s="43" t="s">
        <v>18</v>
      </c>
      <c r="L395" s="470" t="s">
        <v>18</v>
      </c>
      <c r="M395" s="361"/>
      <c r="N395" s="471" t="s">
        <v>18</v>
      </c>
      <c r="O395" s="382"/>
      <c r="P395" s="382"/>
      <c r="Q395" s="361"/>
    </row>
    <row r="396" spans="2:17" x14ac:dyDescent="0.35">
      <c r="B396" s="483" t="s">
        <v>1270</v>
      </c>
      <c r="C396" s="484"/>
      <c r="D396" s="445"/>
      <c r="E396" s="485" t="s">
        <v>1199</v>
      </c>
      <c r="F396" s="445"/>
      <c r="G396" s="80" t="s">
        <v>1267</v>
      </c>
      <c r="H396" s="80" t="s">
        <v>1266</v>
      </c>
      <c r="I396" s="486" t="s">
        <v>1265</v>
      </c>
      <c r="J396" s="484"/>
      <c r="K396" s="81" t="s">
        <v>1269</v>
      </c>
      <c r="L396" s="487" t="s">
        <v>224</v>
      </c>
      <c r="M396" s="445"/>
      <c r="N396" s="485" t="s">
        <v>1199</v>
      </c>
      <c r="O396" s="484"/>
      <c r="P396" s="484"/>
      <c r="Q396" s="445"/>
    </row>
    <row r="397" spans="2:17" x14ac:dyDescent="0.35">
      <c r="B397" s="477" t="s">
        <v>1268</v>
      </c>
      <c r="C397" s="478"/>
      <c r="D397" s="478"/>
      <c r="E397" s="477" t="s">
        <v>1199</v>
      </c>
      <c r="F397" s="478"/>
      <c r="G397" s="124" t="s">
        <v>1267</v>
      </c>
      <c r="H397" s="124" t="s">
        <v>1266</v>
      </c>
      <c r="I397" s="477" t="s">
        <v>1265</v>
      </c>
      <c r="J397" s="479"/>
      <c r="K397" s="128" t="s">
        <v>18</v>
      </c>
      <c r="L397" s="480" t="s">
        <v>18</v>
      </c>
      <c r="M397" s="481"/>
      <c r="N397" s="482" t="s">
        <v>1199</v>
      </c>
      <c r="O397" s="478"/>
      <c r="P397" s="478"/>
      <c r="Q397" s="478"/>
    </row>
    <row r="398" spans="2:17" s="10" customFormat="1" x14ac:dyDescent="0.35">
      <c r="B398" s="60"/>
      <c r="C398" s="78"/>
      <c r="D398" s="78"/>
      <c r="E398" s="60"/>
      <c r="F398" s="78"/>
      <c r="G398" s="60"/>
      <c r="H398" s="60"/>
      <c r="I398" s="60"/>
      <c r="J398" s="78"/>
      <c r="K398" s="48"/>
      <c r="L398" s="48"/>
      <c r="M398" s="78"/>
      <c r="N398" s="60"/>
      <c r="O398" s="78"/>
      <c r="P398" s="78"/>
      <c r="Q398" s="78"/>
    </row>
    <row r="399" spans="2:17" s="10" customFormat="1" x14ac:dyDescent="0.35">
      <c r="B399" s="60"/>
      <c r="C399" s="78"/>
      <c r="D399" s="78"/>
      <c r="E399" s="60"/>
      <c r="F399" s="78"/>
      <c r="G399" s="60"/>
      <c r="H399" s="60"/>
      <c r="I399" s="60"/>
      <c r="J399" s="78"/>
      <c r="K399" s="48"/>
      <c r="L399" s="48"/>
      <c r="M399" s="78"/>
      <c r="N399" s="60"/>
      <c r="O399" s="78"/>
      <c r="P399" s="78"/>
      <c r="Q399" s="78"/>
    </row>
    <row r="400" spans="2:17" x14ac:dyDescent="0.35">
      <c r="B400" s="492" t="s">
        <v>18</v>
      </c>
      <c r="C400" s="478"/>
      <c r="D400" s="478"/>
      <c r="E400" s="492" t="s">
        <v>1353</v>
      </c>
      <c r="F400" s="478"/>
      <c r="G400" s="478"/>
      <c r="H400" s="478"/>
      <c r="I400" s="492" t="s">
        <v>1145</v>
      </c>
      <c r="J400" s="478"/>
      <c r="K400" s="478"/>
      <c r="L400" s="478"/>
      <c r="M400" s="478"/>
      <c r="N400" s="478"/>
      <c r="O400" s="478"/>
      <c r="P400" s="478"/>
      <c r="Q400" s="478"/>
    </row>
    <row r="401" spans="2:17" x14ac:dyDescent="0.35">
      <c r="B401" s="495" t="s">
        <v>18</v>
      </c>
      <c r="C401" s="478"/>
      <c r="D401" s="478"/>
      <c r="E401" s="492" t="s">
        <v>1144</v>
      </c>
      <c r="F401" s="478"/>
      <c r="G401" s="127" t="s">
        <v>1143</v>
      </c>
      <c r="H401" s="127" t="s">
        <v>1142</v>
      </c>
      <c r="I401" s="492" t="s">
        <v>1141</v>
      </c>
      <c r="J401" s="478"/>
      <c r="K401" s="492" t="s">
        <v>1140</v>
      </c>
      <c r="L401" s="478"/>
      <c r="M401" s="478"/>
      <c r="N401" s="492" t="s">
        <v>1139</v>
      </c>
      <c r="O401" s="478"/>
      <c r="P401" s="478"/>
      <c r="Q401" s="478"/>
    </row>
    <row r="402" spans="2:17" x14ac:dyDescent="0.35">
      <c r="B402" s="472" t="s">
        <v>1164</v>
      </c>
      <c r="C402" s="473"/>
      <c r="D402" s="449"/>
      <c r="E402" s="472" t="s">
        <v>18</v>
      </c>
      <c r="F402" s="449"/>
      <c r="G402" s="125" t="s">
        <v>18</v>
      </c>
      <c r="H402" s="125" t="s">
        <v>18</v>
      </c>
      <c r="I402" s="474" t="s">
        <v>18</v>
      </c>
      <c r="J402" s="473"/>
      <c r="K402" s="126" t="s">
        <v>18</v>
      </c>
      <c r="L402" s="475" t="s">
        <v>18</v>
      </c>
      <c r="M402" s="449"/>
      <c r="N402" s="476" t="s">
        <v>18</v>
      </c>
      <c r="O402" s="473"/>
      <c r="P402" s="473"/>
      <c r="Q402" s="449"/>
    </row>
    <row r="403" spans="2:17" x14ac:dyDescent="0.35">
      <c r="B403" s="465" t="s">
        <v>1264</v>
      </c>
      <c r="C403" s="382"/>
      <c r="D403" s="361"/>
      <c r="E403" s="451" t="s">
        <v>1199</v>
      </c>
      <c r="F403" s="361"/>
      <c r="G403" s="38" t="s">
        <v>1263</v>
      </c>
      <c r="H403" s="38" t="s">
        <v>1262</v>
      </c>
      <c r="I403" s="466" t="s">
        <v>1261</v>
      </c>
      <c r="J403" s="382"/>
      <c r="K403" s="44" t="s">
        <v>1260</v>
      </c>
      <c r="L403" s="467" t="s">
        <v>224</v>
      </c>
      <c r="M403" s="361"/>
      <c r="N403" s="451" t="s">
        <v>1259</v>
      </c>
      <c r="O403" s="382"/>
      <c r="P403" s="382"/>
      <c r="Q403" s="361"/>
    </row>
    <row r="404" spans="2:17" x14ac:dyDescent="0.35">
      <c r="B404" s="465" t="s">
        <v>1258</v>
      </c>
      <c r="C404" s="382"/>
      <c r="D404" s="361"/>
      <c r="E404" s="451" t="s">
        <v>1199</v>
      </c>
      <c r="F404" s="361"/>
      <c r="G404" s="38" t="s">
        <v>1257</v>
      </c>
      <c r="H404" s="38" t="s">
        <v>1256</v>
      </c>
      <c r="I404" s="466" t="s">
        <v>1255</v>
      </c>
      <c r="J404" s="382"/>
      <c r="K404" s="44" t="s">
        <v>1254</v>
      </c>
      <c r="L404" s="467" t="s">
        <v>224</v>
      </c>
      <c r="M404" s="361"/>
      <c r="N404" s="451" t="s">
        <v>1253</v>
      </c>
      <c r="O404" s="382"/>
      <c r="P404" s="382"/>
      <c r="Q404" s="361"/>
    </row>
    <row r="405" spans="2:17" x14ac:dyDescent="0.35">
      <c r="B405" s="465" t="s">
        <v>1252</v>
      </c>
      <c r="C405" s="382"/>
      <c r="D405" s="361"/>
      <c r="E405" s="451" t="s">
        <v>1199</v>
      </c>
      <c r="F405" s="361"/>
      <c r="G405" s="38" t="s">
        <v>1251</v>
      </c>
      <c r="H405" s="38" t="s">
        <v>1250</v>
      </c>
      <c r="I405" s="466" t="s">
        <v>1249</v>
      </c>
      <c r="J405" s="382"/>
      <c r="K405" s="44" t="s">
        <v>1248</v>
      </c>
      <c r="L405" s="467" t="s">
        <v>224</v>
      </c>
      <c r="M405" s="361"/>
      <c r="N405" s="451" t="s">
        <v>1247</v>
      </c>
      <c r="O405" s="382"/>
      <c r="P405" s="382"/>
      <c r="Q405" s="361"/>
    </row>
    <row r="406" spans="2:17" x14ac:dyDescent="0.35">
      <c r="B406" s="465" t="s">
        <v>1246</v>
      </c>
      <c r="C406" s="382"/>
      <c r="D406" s="361"/>
      <c r="E406" s="451" t="s">
        <v>1199</v>
      </c>
      <c r="F406" s="361"/>
      <c r="G406" s="38" t="s">
        <v>1245</v>
      </c>
      <c r="H406" s="38" t="s">
        <v>1244</v>
      </c>
      <c r="I406" s="466" t="s">
        <v>1243</v>
      </c>
      <c r="J406" s="382"/>
      <c r="K406" s="44" t="s">
        <v>1199</v>
      </c>
      <c r="L406" s="467" t="s">
        <v>224</v>
      </c>
      <c r="M406" s="361"/>
      <c r="N406" s="451" t="s">
        <v>1243</v>
      </c>
      <c r="O406" s="382"/>
      <c r="P406" s="382"/>
      <c r="Q406" s="361"/>
    </row>
    <row r="407" spans="2:17" x14ac:dyDescent="0.35">
      <c r="B407" s="465" t="s">
        <v>1242</v>
      </c>
      <c r="C407" s="382"/>
      <c r="D407" s="361"/>
      <c r="E407" s="451" t="s">
        <v>1199</v>
      </c>
      <c r="F407" s="361"/>
      <c r="G407" s="38" t="s">
        <v>1241</v>
      </c>
      <c r="H407" s="38" t="s">
        <v>1240</v>
      </c>
      <c r="I407" s="466" t="s">
        <v>1239</v>
      </c>
      <c r="J407" s="382"/>
      <c r="K407" s="44" t="s">
        <v>1238</v>
      </c>
      <c r="L407" s="467" t="s">
        <v>224</v>
      </c>
      <c r="M407" s="361"/>
      <c r="N407" s="451" t="s">
        <v>1237</v>
      </c>
      <c r="O407" s="382"/>
      <c r="P407" s="382"/>
      <c r="Q407" s="361"/>
    </row>
    <row r="408" spans="2:17" x14ac:dyDescent="0.35">
      <c r="B408" s="465" t="s">
        <v>1236</v>
      </c>
      <c r="C408" s="382"/>
      <c r="D408" s="361"/>
      <c r="E408" s="451" t="s">
        <v>1199</v>
      </c>
      <c r="F408" s="361"/>
      <c r="G408" s="38" t="s">
        <v>1235</v>
      </c>
      <c r="H408" s="38" t="s">
        <v>1234</v>
      </c>
      <c r="I408" s="466" t="s">
        <v>1233</v>
      </c>
      <c r="J408" s="382"/>
      <c r="K408" s="44" t="s">
        <v>1232</v>
      </c>
      <c r="L408" s="467" t="s">
        <v>224</v>
      </c>
      <c r="M408" s="361"/>
      <c r="N408" s="451" t="s">
        <v>1231</v>
      </c>
      <c r="O408" s="382"/>
      <c r="P408" s="382"/>
      <c r="Q408" s="361"/>
    </row>
    <row r="409" spans="2:17" x14ac:dyDescent="0.35">
      <c r="B409" s="465" t="s">
        <v>1230</v>
      </c>
      <c r="C409" s="382"/>
      <c r="D409" s="361"/>
      <c r="E409" s="451" t="s">
        <v>1199</v>
      </c>
      <c r="F409" s="361"/>
      <c r="G409" s="38" t="s">
        <v>1229</v>
      </c>
      <c r="H409" s="38" t="s">
        <v>1228</v>
      </c>
      <c r="I409" s="466" t="s">
        <v>1227</v>
      </c>
      <c r="J409" s="382"/>
      <c r="K409" s="44" t="s">
        <v>1199</v>
      </c>
      <c r="L409" s="467" t="s">
        <v>224</v>
      </c>
      <c r="M409" s="361"/>
      <c r="N409" s="451" t="s">
        <v>1227</v>
      </c>
      <c r="O409" s="382"/>
      <c r="P409" s="382"/>
      <c r="Q409" s="361"/>
    </row>
    <row r="410" spans="2:17" x14ac:dyDescent="0.35">
      <c r="B410" s="465" t="s">
        <v>1226</v>
      </c>
      <c r="C410" s="382"/>
      <c r="D410" s="361"/>
      <c r="E410" s="451" t="s">
        <v>1199</v>
      </c>
      <c r="F410" s="361"/>
      <c r="G410" s="38" t="s">
        <v>1225</v>
      </c>
      <c r="H410" s="38" t="s">
        <v>1224</v>
      </c>
      <c r="I410" s="466" t="s">
        <v>1223</v>
      </c>
      <c r="J410" s="382"/>
      <c r="K410" s="44" t="s">
        <v>1222</v>
      </c>
      <c r="L410" s="467" t="s">
        <v>224</v>
      </c>
      <c r="M410" s="361"/>
      <c r="N410" s="451" t="s">
        <v>1221</v>
      </c>
      <c r="O410" s="382"/>
      <c r="P410" s="382"/>
      <c r="Q410" s="361"/>
    </row>
    <row r="411" spans="2:17" x14ac:dyDescent="0.35">
      <c r="B411" s="465" t="s">
        <v>1220</v>
      </c>
      <c r="C411" s="382"/>
      <c r="D411" s="361"/>
      <c r="E411" s="451" t="s">
        <v>1199</v>
      </c>
      <c r="F411" s="361"/>
      <c r="G411" s="38" t="s">
        <v>1219</v>
      </c>
      <c r="H411" s="38" t="s">
        <v>1218</v>
      </c>
      <c r="I411" s="466" t="s">
        <v>1217</v>
      </c>
      <c r="J411" s="382"/>
      <c r="K411" s="44" t="s">
        <v>1216</v>
      </c>
      <c r="L411" s="467" t="s">
        <v>224</v>
      </c>
      <c r="M411" s="361"/>
      <c r="N411" s="451" t="s">
        <v>1215</v>
      </c>
      <c r="O411" s="382"/>
      <c r="P411" s="382"/>
      <c r="Q411" s="361"/>
    </row>
    <row r="412" spans="2:17" x14ac:dyDescent="0.35">
      <c r="B412" s="465" t="s">
        <v>1214</v>
      </c>
      <c r="C412" s="382"/>
      <c r="D412" s="361"/>
      <c r="E412" s="451" t="s">
        <v>1199</v>
      </c>
      <c r="F412" s="361"/>
      <c r="G412" s="38" t="s">
        <v>1213</v>
      </c>
      <c r="H412" s="38" t="s">
        <v>1199</v>
      </c>
      <c r="I412" s="466" t="s">
        <v>1199</v>
      </c>
      <c r="J412" s="382"/>
      <c r="K412" s="44" t="s">
        <v>1199</v>
      </c>
      <c r="L412" s="467" t="s">
        <v>224</v>
      </c>
      <c r="M412" s="361"/>
      <c r="N412" s="451" t="s">
        <v>1199</v>
      </c>
      <c r="O412" s="382"/>
      <c r="P412" s="382"/>
      <c r="Q412" s="361"/>
    </row>
    <row r="413" spans="2:17" x14ac:dyDescent="0.35">
      <c r="B413" s="463" t="s">
        <v>1212</v>
      </c>
      <c r="C413" s="382"/>
      <c r="D413" s="361"/>
      <c r="E413" s="463" t="s">
        <v>1199</v>
      </c>
      <c r="F413" s="361"/>
      <c r="G413" s="45" t="s">
        <v>1211</v>
      </c>
      <c r="H413" s="45" t="s">
        <v>1210</v>
      </c>
      <c r="I413" s="461" t="s">
        <v>1209</v>
      </c>
      <c r="J413" s="382"/>
      <c r="K413" s="46" t="s">
        <v>18</v>
      </c>
      <c r="L413" s="464" t="s">
        <v>18</v>
      </c>
      <c r="M413" s="361"/>
      <c r="N413" s="463" t="s">
        <v>1208</v>
      </c>
      <c r="O413" s="382"/>
      <c r="P413" s="382"/>
      <c r="Q413" s="361"/>
    </row>
    <row r="414" spans="2:17" x14ac:dyDescent="0.35">
      <c r="B414" s="468" t="s">
        <v>1151</v>
      </c>
      <c r="C414" s="382"/>
      <c r="D414" s="361"/>
      <c r="E414" s="468" t="s">
        <v>18</v>
      </c>
      <c r="F414" s="361"/>
      <c r="G414" s="42" t="s">
        <v>18</v>
      </c>
      <c r="H414" s="42" t="s">
        <v>18</v>
      </c>
      <c r="I414" s="469" t="s">
        <v>18</v>
      </c>
      <c r="J414" s="382"/>
      <c r="K414" s="43" t="s">
        <v>18</v>
      </c>
      <c r="L414" s="470" t="s">
        <v>18</v>
      </c>
      <c r="M414" s="361"/>
      <c r="N414" s="471" t="s">
        <v>18</v>
      </c>
      <c r="O414" s="382"/>
      <c r="P414" s="382"/>
      <c r="Q414" s="361"/>
    </row>
    <row r="415" spans="2:17" x14ac:dyDescent="0.35">
      <c r="B415" s="465" t="s">
        <v>1207</v>
      </c>
      <c r="C415" s="382"/>
      <c r="D415" s="361"/>
      <c r="E415" s="451" t="s">
        <v>1199</v>
      </c>
      <c r="F415" s="361"/>
      <c r="G415" s="38" t="s">
        <v>1204</v>
      </c>
      <c r="H415" s="38" t="s">
        <v>1203</v>
      </c>
      <c r="I415" s="466" t="s">
        <v>1202</v>
      </c>
      <c r="J415" s="382"/>
      <c r="K415" s="44" t="s">
        <v>1206</v>
      </c>
      <c r="L415" s="467" t="s">
        <v>224</v>
      </c>
      <c r="M415" s="361"/>
      <c r="N415" s="451" t="s">
        <v>1201</v>
      </c>
      <c r="O415" s="382"/>
      <c r="P415" s="382"/>
      <c r="Q415" s="361"/>
    </row>
    <row r="416" spans="2:17" x14ac:dyDescent="0.35">
      <c r="B416" s="463" t="s">
        <v>1205</v>
      </c>
      <c r="C416" s="382"/>
      <c r="D416" s="361"/>
      <c r="E416" s="463" t="s">
        <v>1199</v>
      </c>
      <c r="F416" s="361"/>
      <c r="G416" s="45" t="s">
        <v>1204</v>
      </c>
      <c r="H416" s="45" t="s">
        <v>1203</v>
      </c>
      <c r="I416" s="461" t="s">
        <v>1202</v>
      </c>
      <c r="J416" s="382"/>
      <c r="K416" s="46" t="s">
        <v>18</v>
      </c>
      <c r="L416" s="464" t="s">
        <v>18</v>
      </c>
      <c r="M416" s="361"/>
      <c r="N416" s="463" t="s">
        <v>1201</v>
      </c>
      <c r="O416" s="382"/>
      <c r="P416" s="382"/>
      <c r="Q416" s="361"/>
    </row>
    <row r="417" spans="2:17" x14ac:dyDescent="0.35">
      <c r="B417" s="429" t="s">
        <v>1200</v>
      </c>
      <c r="C417" s="382"/>
      <c r="D417" s="361"/>
      <c r="E417" s="429" t="s">
        <v>1199</v>
      </c>
      <c r="F417" s="361"/>
      <c r="G417" s="37" t="s">
        <v>1198</v>
      </c>
      <c r="H417" s="37" t="s">
        <v>1197</v>
      </c>
      <c r="I417" s="461" t="s">
        <v>1196</v>
      </c>
      <c r="J417" s="382"/>
      <c r="K417" s="47" t="s">
        <v>18</v>
      </c>
      <c r="L417" s="462" t="s">
        <v>18</v>
      </c>
      <c r="M417" s="361"/>
      <c r="N417" s="429" t="s">
        <v>1195</v>
      </c>
      <c r="O417" s="382"/>
      <c r="P417" s="382"/>
      <c r="Q417" s="361"/>
    </row>
  </sheetData>
  <mergeCells count="263">
    <mergeCell ref="B401:D401"/>
    <mergeCell ref="E401:F401"/>
    <mergeCell ref="I401:J401"/>
    <mergeCell ref="K401:M401"/>
    <mergeCell ref="N401:Q401"/>
    <mergeCell ref="B379:D379"/>
    <mergeCell ref="E379:H379"/>
    <mergeCell ref="I379:Q379"/>
    <mergeCell ref="B380:D380"/>
    <mergeCell ref="E380:F380"/>
    <mergeCell ref="I380:J380"/>
    <mergeCell ref="K380:M380"/>
    <mergeCell ref="N380:Q380"/>
    <mergeCell ref="B385:D385"/>
    <mergeCell ref="E385:F385"/>
    <mergeCell ref="I385:J385"/>
    <mergeCell ref="L385:M385"/>
    <mergeCell ref="N385:Q385"/>
    <mergeCell ref="B384:D384"/>
    <mergeCell ref="E384:F384"/>
    <mergeCell ref="I384:J384"/>
    <mergeCell ref="B381:D381"/>
    <mergeCell ref="E381:F381"/>
    <mergeCell ref="I381:J381"/>
    <mergeCell ref="B359:N359"/>
    <mergeCell ref="B360:N360"/>
    <mergeCell ref="B358:N358"/>
    <mergeCell ref="I363:J363"/>
    <mergeCell ref="K363:M363"/>
    <mergeCell ref="N363:Q363"/>
    <mergeCell ref="B361:N361"/>
    <mergeCell ref="B400:D400"/>
    <mergeCell ref="E400:H400"/>
    <mergeCell ref="I400:Q400"/>
    <mergeCell ref="B364:D364"/>
    <mergeCell ref="E364:F364"/>
    <mergeCell ref="I364:J364"/>
    <mergeCell ref="L364:M364"/>
    <mergeCell ref="N364:Q364"/>
    <mergeCell ref="B362:D362"/>
    <mergeCell ref="E362:H362"/>
    <mergeCell ref="I362:Q362"/>
    <mergeCell ref="B363:D363"/>
    <mergeCell ref="E363:F363"/>
    <mergeCell ref="B366:D366"/>
    <mergeCell ref="E366:F366"/>
    <mergeCell ref="I366:J366"/>
    <mergeCell ref="L366:M366"/>
    <mergeCell ref="N366:Q366"/>
    <mergeCell ref="B365:D365"/>
    <mergeCell ref="E365:F365"/>
    <mergeCell ref="I365:J365"/>
    <mergeCell ref="L365:M365"/>
    <mergeCell ref="N365:Q365"/>
    <mergeCell ref="B368:D368"/>
    <mergeCell ref="E368:F368"/>
    <mergeCell ref="I368:J368"/>
    <mergeCell ref="L368:M368"/>
    <mergeCell ref="N368:Q368"/>
    <mergeCell ref="B367:D367"/>
    <mergeCell ref="E367:F367"/>
    <mergeCell ref="I367:J367"/>
    <mergeCell ref="L367:M367"/>
    <mergeCell ref="N367:Q367"/>
    <mergeCell ref="B370:D370"/>
    <mergeCell ref="E370:F370"/>
    <mergeCell ref="I370:J370"/>
    <mergeCell ref="L370:M370"/>
    <mergeCell ref="N370:Q370"/>
    <mergeCell ref="B369:D369"/>
    <mergeCell ref="E369:F369"/>
    <mergeCell ref="I369:J369"/>
    <mergeCell ref="L369:M369"/>
    <mergeCell ref="N369:Q369"/>
    <mergeCell ref="B372:D372"/>
    <mergeCell ref="E372:F372"/>
    <mergeCell ref="I372:J372"/>
    <mergeCell ref="L372:M372"/>
    <mergeCell ref="N372:Q372"/>
    <mergeCell ref="B371:D371"/>
    <mergeCell ref="E371:F371"/>
    <mergeCell ref="I371:J371"/>
    <mergeCell ref="L371:M371"/>
    <mergeCell ref="N371:Q371"/>
    <mergeCell ref="B374:D374"/>
    <mergeCell ref="E374:F374"/>
    <mergeCell ref="I374:J374"/>
    <mergeCell ref="L374:M374"/>
    <mergeCell ref="N374:Q374"/>
    <mergeCell ref="B373:D373"/>
    <mergeCell ref="E373:F373"/>
    <mergeCell ref="I373:J373"/>
    <mergeCell ref="L373:M373"/>
    <mergeCell ref="N373:Q373"/>
    <mergeCell ref="B376:D376"/>
    <mergeCell ref="E376:F376"/>
    <mergeCell ref="I376:J376"/>
    <mergeCell ref="L376:M376"/>
    <mergeCell ref="N376:Q376"/>
    <mergeCell ref="B375:D375"/>
    <mergeCell ref="E375:F375"/>
    <mergeCell ref="I375:J375"/>
    <mergeCell ref="L375:M375"/>
    <mergeCell ref="N375:Q375"/>
    <mergeCell ref="L381:M381"/>
    <mergeCell ref="N381:Q381"/>
    <mergeCell ref="B377:D377"/>
    <mergeCell ref="E377:F377"/>
    <mergeCell ref="I377:J377"/>
    <mergeCell ref="L377:M377"/>
    <mergeCell ref="N377:Q377"/>
    <mergeCell ref="B383:D383"/>
    <mergeCell ref="E383:F383"/>
    <mergeCell ref="I383:J383"/>
    <mergeCell ref="L383:M383"/>
    <mergeCell ref="N383:Q383"/>
    <mergeCell ref="B382:D382"/>
    <mergeCell ref="E382:F382"/>
    <mergeCell ref="I382:J382"/>
    <mergeCell ref="L382:M382"/>
    <mergeCell ref="N382:Q382"/>
    <mergeCell ref="L384:M384"/>
    <mergeCell ref="N384:Q384"/>
    <mergeCell ref="B387:D387"/>
    <mergeCell ref="E387:F387"/>
    <mergeCell ref="I387:J387"/>
    <mergeCell ref="L387:M387"/>
    <mergeCell ref="N387:Q387"/>
    <mergeCell ref="B386:D386"/>
    <mergeCell ref="E386:F386"/>
    <mergeCell ref="I386:J386"/>
    <mergeCell ref="L386:M386"/>
    <mergeCell ref="N386:Q386"/>
    <mergeCell ref="B389:D389"/>
    <mergeCell ref="E389:F389"/>
    <mergeCell ref="I389:J389"/>
    <mergeCell ref="L389:M389"/>
    <mergeCell ref="N389:Q389"/>
    <mergeCell ref="B388:D388"/>
    <mergeCell ref="E388:F388"/>
    <mergeCell ref="I388:J388"/>
    <mergeCell ref="L388:M388"/>
    <mergeCell ref="N388:Q388"/>
    <mergeCell ref="B391:D391"/>
    <mergeCell ref="E391:F391"/>
    <mergeCell ref="I391:J391"/>
    <mergeCell ref="L391:M391"/>
    <mergeCell ref="N391:Q391"/>
    <mergeCell ref="B390:D390"/>
    <mergeCell ref="E390:F390"/>
    <mergeCell ref="I390:J390"/>
    <mergeCell ref="L390:M390"/>
    <mergeCell ref="N390:Q390"/>
    <mergeCell ref="B393:D393"/>
    <mergeCell ref="E393:F393"/>
    <mergeCell ref="I393:J393"/>
    <mergeCell ref="L393:M393"/>
    <mergeCell ref="N393:Q393"/>
    <mergeCell ref="B392:D392"/>
    <mergeCell ref="E392:F392"/>
    <mergeCell ref="I392:J392"/>
    <mergeCell ref="L392:M392"/>
    <mergeCell ref="N392:Q392"/>
    <mergeCell ref="B395:D395"/>
    <mergeCell ref="E395:F395"/>
    <mergeCell ref="I395:J395"/>
    <mergeCell ref="L395:M395"/>
    <mergeCell ref="N395:Q395"/>
    <mergeCell ref="B394:D394"/>
    <mergeCell ref="E394:F394"/>
    <mergeCell ref="I394:J394"/>
    <mergeCell ref="L394:M394"/>
    <mergeCell ref="N394:Q394"/>
    <mergeCell ref="B397:D397"/>
    <mergeCell ref="E397:F397"/>
    <mergeCell ref="I397:J397"/>
    <mergeCell ref="L397:M397"/>
    <mergeCell ref="N397:Q397"/>
    <mergeCell ref="B396:D396"/>
    <mergeCell ref="E396:F396"/>
    <mergeCell ref="I396:J396"/>
    <mergeCell ref="L396:M396"/>
    <mergeCell ref="N396:Q396"/>
    <mergeCell ref="B403:D403"/>
    <mergeCell ref="E403:F403"/>
    <mergeCell ref="I403:J403"/>
    <mergeCell ref="L403:M403"/>
    <mergeCell ref="N403:Q403"/>
    <mergeCell ref="B402:D402"/>
    <mergeCell ref="E402:F402"/>
    <mergeCell ref="I402:J402"/>
    <mergeCell ref="L402:M402"/>
    <mergeCell ref="N402:Q402"/>
    <mergeCell ref="B405:D405"/>
    <mergeCell ref="E405:F405"/>
    <mergeCell ref="I405:J405"/>
    <mergeCell ref="L405:M405"/>
    <mergeCell ref="N405:Q405"/>
    <mergeCell ref="B404:D404"/>
    <mergeCell ref="E404:F404"/>
    <mergeCell ref="I404:J404"/>
    <mergeCell ref="L404:M404"/>
    <mergeCell ref="N404:Q404"/>
    <mergeCell ref="B407:D407"/>
    <mergeCell ref="E407:F407"/>
    <mergeCell ref="I407:J407"/>
    <mergeCell ref="L407:M407"/>
    <mergeCell ref="N407:Q407"/>
    <mergeCell ref="B406:D406"/>
    <mergeCell ref="E406:F406"/>
    <mergeCell ref="I406:J406"/>
    <mergeCell ref="L406:M406"/>
    <mergeCell ref="N406:Q406"/>
    <mergeCell ref="B409:D409"/>
    <mergeCell ref="E409:F409"/>
    <mergeCell ref="I409:J409"/>
    <mergeCell ref="L409:M409"/>
    <mergeCell ref="N409:Q409"/>
    <mergeCell ref="B408:D408"/>
    <mergeCell ref="E408:F408"/>
    <mergeCell ref="I408:J408"/>
    <mergeCell ref="L408:M408"/>
    <mergeCell ref="N408:Q408"/>
    <mergeCell ref="B411:D411"/>
    <mergeCell ref="E411:F411"/>
    <mergeCell ref="I411:J411"/>
    <mergeCell ref="L411:M411"/>
    <mergeCell ref="N411:Q411"/>
    <mergeCell ref="B410:D410"/>
    <mergeCell ref="E410:F410"/>
    <mergeCell ref="I410:J410"/>
    <mergeCell ref="L410:M410"/>
    <mergeCell ref="N410:Q410"/>
    <mergeCell ref="B413:D413"/>
    <mergeCell ref="E413:F413"/>
    <mergeCell ref="I413:J413"/>
    <mergeCell ref="L413:M413"/>
    <mergeCell ref="N413:Q413"/>
    <mergeCell ref="B412:D412"/>
    <mergeCell ref="E412:F412"/>
    <mergeCell ref="I412:J412"/>
    <mergeCell ref="L412:M412"/>
    <mergeCell ref="N412:Q412"/>
    <mergeCell ref="B415:D415"/>
    <mergeCell ref="E415:F415"/>
    <mergeCell ref="I415:J415"/>
    <mergeCell ref="L415:M415"/>
    <mergeCell ref="N415:Q415"/>
    <mergeCell ref="B414:D414"/>
    <mergeCell ref="E414:F414"/>
    <mergeCell ref="I414:J414"/>
    <mergeCell ref="L414:M414"/>
    <mergeCell ref="N414:Q414"/>
    <mergeCell ref="B417:D417"/>
    <mergeCell ref="E417:F417"/>
    <mergeCell ref="I417:J417"/>
    <mergeCell ref="L417:M417"/>
    <mergeCell ref="N417:Q417"/>
    <mergeCell ref="B416:D416"/>
    <mergeCell ref="E416:F416"/>
    <mergeCell ref="I416:J416"/>
    <mergeCell ref="L416:M416"/>
    <mergeCell ref="N416:Q416"/>
  </mergeCells>
  <pageMargins left="0.47244094488188981" right="0.38" top="0.78740157480314965" bottom="0.39370078740157483" header="0.47244094488188981" footer="0.47244094488188981"/>
  <pageSetup paperSize="9" orientation="landscape" horizontalDpi="300" verticalDpi="300" r:id="rId1"/>
  <headerFooter alignWithMargins="0">
    <oddFooter>&amp;R&amp;"TH SarabunPSK,ธรรมดา"&amp;14เทศบัญญัติงบประมาณรายจ่าย ปี 2561 เทศบาลตำบลยุโป หน้า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21:P686"/>
  <sheetViews>
    <sheetView showGridLines="0" view="pageBreakPreview" topLeftCell="A677" zoomScaleSheetLayoutView="100" workbookViewId="0">
      <selection activeCell="D630" sqref="D630:I630"/>
    </sheetView>
  </sheetViews>
  <sheetFormatPr defaultRowHeight="21" x14ac:dyDescent="0.35"/>
  <cols>
    <col min="1" max="1" width="9" style="5"/>
    <col min="2" max="3" width="2.25" style="5" customWidth="1"/>
    <col min="4" max="4" width="11.5" style="5" customWidth="1"/>
    <col min="5" max="5" width="19" style="5" customWidth="1"/>
    <col min="6" max="6" width="10.25" style="5" hidden="1" customWidth="1"/>
    <col min="7" max="7" width="3.75" style="5" hidden="1" customWidth="1"/>
    <col min="8" max="8" width="6.625" style="5" hidden="1" customWidth="1"/>
    <col min="9" max="9" width="12.625" style="5" customWidth="1"/>
    <col min="10" max="10" width="6.625" style="5" customWidth="1"/>
    <col min="11" max="11" width="2.625" style="5" hidden="1" customWidth="1"/>
    <col min="12" max="12" width="1" style="5" hidden="1" customWidth="1"/>
    <col min="13" max="13" width="5.125" style="5" customWidth="1"/>
    <col min="14" max="14" width="4.625" style="5" customWidth="1"/>
    <col min="15" max="15" width="6.625" style="5" customWidth="1"/>
    <col min="16" max="16" width="0.125" style="5" customWidth="1"/>
    <col min="17" max="17" width="0.25" style="5" customWidth="1"/>
    <col min="18" max="18" width="0" style="5" hidden="1" customWidth="1"/>
    <col min="19" max="16384" width="9" style="5"/>
  </cols>
  <sheetData>
    <row r="621" spans="2:16" x14ac:dyDescent="0.35">
      <c r="B621" s="394" t="s">
        <v>1194</v>
      </c>
      <c r="C621" s="491"/>
      <c r="D621" s="491"/>
      <c r="E621" s="491"/>
      <c r="F621" s="491"/>
      <c r="G621" s="491"/>
      <c r="H621" s="491"/>
      <c r="I621" s="491"/>
      <c r="J621" s="491"/>
      <c r="K621" s="491"/>
      <c r="L621" s="491"/>
      <c r="M621" s="491"/>
      <c r="N621" s="491"/>
      <c r="O621" s="491"/>
      <c r="P621" s="491"/>
    </row>
    <row r="622" spans="2:16" x14ac:dyDescent="0.35">
      <c r="B622" s="505" t="s">
        <v>18</v>
      </c>
      <c r="C622" s="491"/>
      <c r="D622" s="491"/>
      <c r="E622" s="394" t="s">
        <v>1193</v>
      </c>
      <c r="F622" s="491"/>
      <c r="G622" s="491"/>
      <c r="H622" s="491"/>
      <c r="I622" s="491"/>
      <c r="J622" s="491"/>
      <c r="K622" s="491"/>
      <c r="L622" s="506" t="s">
        <v>18</v>
      </c>
      <c r="M622" s="491"/>
      <c r="N622" s="506" t="s">
        <v>18</v>
      </c>
      <c r="O622" s="491"/>
      <c r="P622" s="491"/>
    </row>
    <row r="623" spans="2:16" x14ac:dyDescent="0.35">
      <c r="B623" s="394" t="s">
        <v>187</v>
      </c>
      <c r="C623" s="491"/>
      <c r="D623" s="491"/>
      <c r="E623" s="491"/>
      <c r="F623" s="491"/>
      <c r="G623" s="491"/>
      <c r="H623" s="491"/>
      <c r="I623" s="491"/>
      <c r="J623" s="491"/>
      <c r="K623" s="491"/>
      <c r="L623" s="491"/>
      <c r="M623" s="491"/>
      <c r="N623" s="491"/>
      <c r="O623" s="491"/>
      <c r="P623" s="491"/>
    </row>
    <row r="624" spans="2:16" x14ac:dyDescent="0.35">
      <c r="B624" s="394" t="s">
        <v>1192</v>
      </c>
      <c r="C624" s="491"/>
      <c r="D624" s="491"/>
      <c r="E624" s="491"/>
      <c r="F624" s="491"/>
      <c r="G624" s="491"/>
      <c r="H624" s="491"/>
      <c r="I624" s="491"/>
      <c r="J624" s="491"/>
      <c r="K624" s="491"/>
      <c r="L624" s="491"/>
      <c r="M624" s="491"/>
      <c r="N624" s="491"/>
      <c r="O624" s="491"/>
      <c r="P624" s="491"/>
    </row>
    <row r="625" spans="2:15" ht="21" customHeight="1" x14ac:dyDescent="0.35">
      <c r="B625" s="507" t="s">
        <v>1472</v>
      </c>
      <c r="C625" s="507"/>
      <c r="D625" s="507"/>
      <c r="E625" s="507"/>
      <c r="F625" s="503">
        <v>34500000</v>
      </c>
      <c r="G625" s="367"/>
      <c r="H625" s="367"/>
      <c r="I625" s="18" t="s">
        <v>1191</v>
      </c>
      <c r="J625" s="71"/>
      <c r="K625" s="504" t="s">
        <v>18</v>
      </c>
      <c r="L625" s="367"/>
      <c r="M625" s="367"/>
      <c r="N625" s="367"/>
      <c r="O625" s="189" t="s">
        <v>18</v>
      </c>
    </row>
    <row r="626" spans="2:15" s="10" customFormat="1" x14ac:dyDescent="0.35">
      <c r="B626" s="502" t="s">
        <v>1190</v>
      </c>
      <c r="C626" s="367"/>
      <c r="D626" s="367"/>
      <c r="E626" s="367"/>
      <c r="F626" s="367"/>
      <c r="G626" s="367"/>
      <c r="H626" s="367"/>
      <c r="I626" s="367"/>
      <c r="J626" s="367"/>
      <c r="K626" s="367"/>
      <c r="L626" s="367"/>
      <c r="M626" s="367"/>
      <c r="N626" s="367"/>
      <c r="O626" s="367"/>
    </row>
    <row r="627" spans="2:15" s="10" customFormat="1" x14ac:dyDescent="0.35">
      <c r="B627" s="48" t="s">
        <v>18</v>
      </c>
      <c r="C627" s="400" t="s">
        <v>1189</v>
      </c>
      <c r="D627" s="367"/>
      <c r="E627" s="367"/>
      <c r="F627" s="367"/>
      <c r="G627" s="367"/>
      <c r="H627" s="367"/>
      <c r="I627" s="367"/>
      <c r="J627" s="24" t="s">
        <v>13</v>
      </c>
      <c r="K627" s="499">
        <v>132300</v>
      </c>
      <c r="L627" s="367"/>
      <c r="M627" s="367"/>
      <c r="N627" s="367"/>
      <c r="O627" s="82" t="s">
        <v>189</v>
      </c>
    </row>
    <row r="628" spans="2:15" s="10" customFormat="1" x14ac:dyDescent="0.35">
      <c r="B628" s="61" t="s">
        <v>18</v>
      </c>
      <c r="C628" s="61" t="s">
        <v>18</v>
      </c>
      <c r="D628" s="398" t="s">
        <v>1188</v>
      </c>
      <c r="E628" s="367"/>
      <c r="F628" s="367"/>
      <c r="G628" s="367"/>
      <c r="H628" s="367"/>
      <c r="I628" s="367"/>
      <c r="J628" s="40" t="s">
        <v>190</v>
      </c>
      <c r="K628" s="500">
        <v>76000</v>
      </c>
      <c r="L628" s="367"/>
      <c r="M628" s="367"/>
      <c r="N628" s="367"/>
      <c r="O628" s="51" t="s">
        <v>189</v>
      </c>
    </row>
    <row r="629" spans="2:15" s="10" customFormat="1" x14ac:dyDescent="0.35">
      <c r="B629" s="64" t="s">
        <v>18</v>
      </c>
      <c r="C629" s="64" t="s">
        <v>18</v>
      </c>
      <c r="D629" s="501" t="s">
        <v>1187</v>
      </c>
      <c r="E629" s="367"/>
      <c r="F629" s="367"/>
      <c r="G629" s="367"/>
      <c r="H629" s="367"/>
      <c r="I629" s="367"/>
      <c r="J629" s="435" t="s">
        <v>18</v>
      </c>
      <c r="K629" s="367"/>
      <c r="L629" s="367"/>
      <c r="M629" s="367"/>
      <c r="N629" s="367"/>
      <c r="O629" s="367"/>
    </row>
    <row r="630" spans="2:15" s="10" customFormat="1" x14ac:dyDescent="0.35">
      <c r="B630" s="61" t="s">
        <v>18</v>
      </c>
      <c r="C630" s="61" t="s">
        <v>18</v>
      </c>
      <c r="D630" s="398" t="s">
        <v>1186</v>
      </c>
      <c r="E630" s="367"/>
      <c r="F630" s="367"/>
      <c r="G630" s="367"/>
      <c r="H630" s="367"/>
      <c r="I630" s="367"/>
      <c r="J630" s="40" t="s">
        <v>190</v>
      </c>
      <c r="K630" s="500">
        <v>50000</v>
      </c>
      <c r="L630" s="367"/>
      <c r="M630" s="367"/>
      <c r="N630" s="367"/>
      <c r="O630" s="51" t="s">
        <v>189</v>
      </c>
    </row>
    <row r="631" spans="2:15" s="10" customFormat="1" x14ac:dyDescent="0.35">
      <c r="B631" s="64" t="s">
        <v>18</v>
      </c>
      <c r="C631" s="64" t="s">
        <v>18</v>
      </c>
      <c r="D631" s="501" t="s">
        <v>1185</v>
      </c>
      <c r="E631" s="367"/>
      <c r="F631" s="367"/>
      <c r="G631" s="367"/>
      <c r="H631" s="367"/>
      <c r="I631" s="367"/>
      <c r="J631" s="435" t="s">
        <v>18</v>
      </c>
      <c r="K631" s="367"/>
      <c r="L631" s="367"/>
      <c r="M631" s="367"/>
      <c r="N631" s="367"/>
      <c r="O631" s="367"/>
    </row>
    <row r="632" spans="2:15" s="10" customFormat="1" x14ac:dyDescent="0.35">
      <c r="B632" s="61" t="s">
        <v>18</v>
      </c>
      <c r="C632" s="61" t="s">
        <v>18</v>
      </c>
      <c r="D632" s="398" t="s">
        <v>1184</v>
      </c>
      <c r="E632" s="367"/>
      <c r="F632" s="367"/>
      <c r="G632" s="367"/>
      <c r="H632" s="367"/>
      <c r="I632" s="367"/>
      <c r="J632" s="40" t="s">
        <v>190</v>
      </c>
      <c r="K632" s="500">
        <v>6300</v>
      </c>
      <c r="L632" s="367"/>
      <c r="M632" s="367"/>
      <c r="N632" s="367"/>
      <c r="O632" s="51" t="s">
        <v>189</v>
      </c>
    </row>
    <row r="633" spans="2:15" s="10" customFormat="1" x14ac:dyDescent="0.35">
      <c r="B633" s="64" t="s">
        <v>18</v>
      </c>
      <c r="C633" s="64" t="s">
        <v>18</v>
      </c>
      <c r="D633" s="501" t="s">
        <v>1156</v>
      </c>
      <c r="E633" s="367"/>
      <c r="F633" s="367"/>
      <c r="G633" s="367"/>
      <c r="H633" s="367"/>
      <c r="I633" s="367"/>
      <c r="J633" s="435" t="s">
        <v>18</v>
      </c>
      <c r="K633" s="367"/>
      <c r="L633" s="367"/>
      <c r="M633" s="367"/>
      <c r="N633" s="367"/>
      <c r="O633" s="367"/>
    </row>
    <row r="634" spans="2:15" s="10" customFormat="1" x14ac:dyDescent="0.35">
      <c r="B634" s="48" t="s">
        <v>18</v>
      </c>
      <c r="C634" s="400" t="s">
        <v>1183</v>
      </c>
      <c r="D634" s="367"/>
      <c r="E634" s="367"/>
      <c r="F634" s="367"/>
      <c r="G634" s="367"/>
      <c r="H634" s="367"/>
      <c r="I634" s="367"/>
      <c r="J634" s="24" t="s">
        <v>13</v>
      </c>
      <c r="K634" s="499">
        <v>8600</v>
      </c>
      <c r="L634" s="367"/>
      <c r="M634" s="367"/>
      <c r="N634" s="367"/>
      <c r="O634" s="82" t="s">
        <v>189</v>
      </c>
    </row>
    <row r="635" spans="2:15" s="10" customFormat="1" x14ac:dyDescent="0.35">
      <c r="B635" s="61" t="s">
        <v>18</v>
      </c>
      <c r="C635" s="61" t="s">
        <v>18</v>
      </c>
      <c r="D635" s="398" t="s">
        <v>1182</v>
      </c>
      <c r="E635" s="367"/>
      <c r="F635" s="367"/>
      <c r="G635" s="367"/>
      <c r="H635" s="367"/>
      <c r="I635" s="367"/>
      <c r="J635" s="40" t="s">
        <v>190</v>
      </c>
      <c r="K635" s="500">
        <v>200</v>
      </c>
      <c r="L635" s="367"/>
      <c r="M635" s="367"/>
      <c r="N635" s="367"/>
      <c r="O635" s="51" t="s">
        <v>189</v>
      </c>
    </row>
    <row r="636" spans="2:15" s="10" customFormat="1" x14ac:dyDescent="0.35">
      <c r="B636" s="64" t="s">
        <v>18</v>
      </c>
      <c r="C636" s="64" t="s">
        <v>18</v>
      </c>
      <c r="D636" s="501" t="s">
        <v>1159</v>
      </c>
      <c r="E636" s="367"/>
      <c r="F636" s="367"/>
      <c r="G636" s="367"/>
      <c r="H636" s="367"/>
      <c r="I636" s="367"/>
      <c r="J636" s="435" t="s">
        <v>18</v>
      </c>
      <c r="K636" s="367"/>
      <c r="L636" s="367"/>
      <c r="M636" s="367"/>
      <c r="N636" s="367"/>
      <c r="O636" s="367"/>
    </row>
    <row r="637" spans="2:15" s="10" customFormat="1" x14ac:dyDescent="0.35">
      <c r="B637" s="61" t="s">
        <v>18</v>
      </c>
      <c r="C637" s="61" t="s">
        <v>18</v>
      </c>
      <c r="D637" s="398" t="s">
        <v>1181</v>
      </c>
      <c r="E637" s="367"/>
      <c r="F637" s="367"/>
      <c r="G637" s="367"/>
      <c r="H637" s="367"/>
      <c r="I637" s="367"/>
      <c r="J637" s="40" t="s">
        <v>190</v>
      </c>
      <c r="K637" s="500">
        <v>200</v>
      </c>
      <c r="L637" s="367"/>
      <c r="M637" s="367"/>
      <c r="N637" s="367"/>
      <c r="O637" s="51" t="s">
        <v>189</v>
      </c>
    </row>
    <row r="638" spans="2:15" s="10" customFormat="1" x14ac:dyDescent="0.35">
      <c r="B638" s="64" t="s">
        <v>18</v>
      </c>
      <c r="C638" s="64" t="s">
        <v>18</v>
      </c>
      <c r="D638" s="501" t="s">
        <v>1149</v>
      </c>
      <c r="E638" s="367"/>
      <c r="F638" s="367"/>
      <c r="G638" s="367"/>
      <c r="H638" s="367"/>
      <c r="I638" s="367"/>
      <c r="J638" s="435" t="s">
        <v>18</v>
      </c>
      <c r="K638" s="367"/>
      <c r="L638" s="367"/>
      <c r="M638" s="367"/>
      <c r="N638" s="367"/>
      <c r="O638" s="367"/>
    </row>
    <row r="639" spans="2:15" s="10" customFormat="1" x14ac:dyDescent="0.35">
      <c r="B639" s="61" t="s">
        <v>18</v>
      </c>
      <c r="C639" s="61" t="s">
        <v>18</v>
      </c>
      <c r="D639" s="398" t="s">
        <v>1180</v>
      </c>
      <c r="E639" s="367"/>
      <c r="F639" s="367"/>
      <c r="G639" s="367"/>
      <c r="H639" s="367"/>
      <c r="I639" s="367"/>
      <c r="J639" s="40" t="s">
        <v>190</v>
      </c>
      <c r="K639" s="500">
        <v>200</v>
      </c>
      <c r="L639" s="367"/>
      <c r="M639" s="367"/>
      <c r="N639" s="367"/>
      <c r="O639" s="51" t="s">
        <v>189</v>
      </c>
    </row>
    <row r="640" spans="2:15" s="10" customFormat="1" x14ac:dyDescent="0.35">
      <c r="B640" s="64" t="s">
        <v>18</v>
      </c>
      <c r="C640" s="64" t="s">
        <v>18</v>
      </c>
      <c r="D640" s="501" t="s">
        <v>1149</v>
      </c>
      <c r="E640" s="367"/>
      <c r="F640" s="367"/>
      <c r="G640" s="367"/>
      <c r="H640" s="367"/>
      <c r="I640" s="367"/>
      <c r="J640" s="435" t="s">
        <v>18</v>
      </c>
      <c r="K640" s="367"/>
      <c r="L640" s="367"/>
      <c r="M640" s="367"/>
      <c r="N640" s="367"/>
      <c r="O640" s="367"/>
    </row>
    <row r="641" spans="2:15" s="10" customFormat="1" x14ac:dyDescent="0.35">
      <c r="B641" s="61" t="s">
        <v>18</v>
      </c>
      <c r="C641" s="61" t="s">
        <v>18</v>
      </c>
      <c r="D641" s="398" t="s">
        <v>1179</v>
      </c>
      <c r="E641" s="367"/>
      <c r="F641" s="367"/>
      <c r="G641" s="367"/>
      <c r="H641" s="367"/>
      <c r="I641" s="367"/>
      <c r="J641" s="40" t="s">
        <v>190</v>
      </c>
      <c r="K641" s="500">
        <v>200</v>
      </c>
      <c r="L641" s="367"/>
      <c r="M641" s="367"/>
      <c r="N641" s="367"/>
      <c r="O641" s="51" t="s">
        <v>189</v>
      </c>
    </row>
    <row r="642" spans="2:15" s="10" customFormat="1" x14ac:dyDescent="0.35">
      <c r="B642" s="64" t="s">
        <v>18</v>
      </c>
      <c r="C642" s="64" t="s">
        <v>18</v>
      </c>
      <c r="D642" s="501" t="s">
        <v>1149</v>
      </c>
      <c r="E642" s="367"/>
      <c r="F642" s="367"/>
      <c r="G642" s="367"/>
      <c r="H642" s="367"/>
      <c r="I642" s="367"/>
      <c r="J642" s="435" t="s">
        <v>18</v>
      </c>
      <c r="K642" s="367"/>
      <c r="L642" s="367"/>
      <c r="M642" s="367"/>
      <c r="N642" s="367"/>
      <c r="O642" s="367"/>
    </row>
    <row r="643" spans="2:15" s="10" customFormat="1" x14ac:dyDescent="0.35">
      <c r="B643" s="61" t="s">
        <v>18</v>
      </c>
      <c r="C643" s="61" t="s">
        <v>18</v>
      </c>
      <c r="D643" s="398" t="s">
        <v>1178</v>
      </c>
      <c r="E643" s="367"/>
      <c r="F643" s="367"/>
      <c r="G643" s="367"/>
      <c r="H643" s="367"/>
      <c r="I643" s="367"/>
      <c r="J643" s="40" t="s">
        <v>190</v>
      </c>
      <c r="K643" s="500">
        <v>2000</v>
      </c>
      <c r="L643" s="367"/>
      <c r="M643" s="367"/>
      <c r="N643" s="367"/>
      <c r="O643" s="51" t="s">
        <v>189</v>
      </c>
    </row>
    <row r="644" spans="2:15" s="10" customFormat="1" x14ac:dyDescent="0.35">
      <c r="B644" s="64" t="s">
        <v>18</v>
      </c>
      <c r="C644" s="64" t="s">
        <v>18</v>
      </c>
      <c r="D644" s="501" t="s">
        <v>1149</v>
      </c>
      <c r="E644" s="367"/>
      <c r="F644" s="367"/>
      <c r="G644" s="367"/>
      <c r="H644" s="367"/>
      <c r="I644" s="367"/>
      <c r="J644" s="435" t="s">
        <v>18</v>
      </c>
      <c r="K644" s="367"/>
      <c r="L644" s="367"/>
      <c r="M644" s="367"/>
      <c r="N644" s="367"/>
      <c r="O644" s="367"/>
    </row>
    <row r="645" spans="2:15" s="10" customFormat="1" x14ac:dyDescent="0.35">
      <c r="B645" s="61" t="s">
        <v>18</v>
      </c>
      <c r="C645" s="61" t="s">
        <v>18</v>
      </c>
      <c r="D645" s="398" t="s">
        <v>1177</v>
      </c>
      <c r="E645" s="367"/>
      <c r="F645" s="367"/>
      <c r="G645" s="367"/>
      <c r="H645" s="367"/>
      <c r="I645" s="367"/>
      <c r="J645" s="40" t="s">
        <v>190</v>
      </c>
      <c r="K645" s="500">
        <v>200</v>
      </c>
      <c r="L645" s="367"/>
      <c r="M645" s="367"/>
      <c r="N645" s="367"/>
      <c r="O645" s="51" t="s">
        <v>189</v>
      </c>
    </row>
    <row r="646" spans="2:15" s="10" customFormat="1" x14ac:dyDescent="0.35">
      <c r="B646" s="61" t="s">
        <v>18</v>
      </c>
      <c r="C646" s="61" t="s">
        <v>18</v>
      </c>
      <c r="D646" s="398" t="s">
        <v>1176</v>
      </c>
      <c r="E646" s="367"/>
      <c r="F646" s="367"/>
      <c r="G646" s="367"/>
      <c r="H646" s="367"/>
      <c r="I646" s="367"/>
      <c r="J646" s="40" t="s">
        <v>190</v>
      </c>
      <c r="K646" s="500">
        <v>2000</v>
      </c>
      <c r="L646" s="367"/>
      <c r="M646" s="367"/>
      <c r="N646" s="367"/>
      <c r="O646" s="51" t="s">
        <v>189</v>
      </c>
    </row>
    <row r="647" spans="2:15" s="10" customFormat="1" x14ac:dyDescent="0.35">
      <c r="B647" s="64" t="s">
        <v>18</v>
      </c>
      <c r="C647" s="64" t="s">
        <v>18</v>
      </c>
      <c r="D647" s="501" t="s">
        <v>1149</v>
      </c>
      <c r="E647" s="367"/>
      <c r="F647" s="367"/>
      <c r="G647" s="367"/>
      <c r="H647" s="367"/>
      <c r="I647" s="367"/>
      <c r="J647" s="435" t="s">
        <v>18</v>
      </c>
      <c r="K647" s="367"/>
      <c r="L647" s="367"/>
      <c r="M647" s="367"/>
      <c r="N647" s="367"/>
      <c r="O647" s="367"/>
    </row>
    <row r="648" spans="2:15" s="10" customFormat="1" x14ac:dyDescent="0.35">
      <c r="B648" s="61" t="s">
        <v>18</v>
      </c>
      <c r="C648" s="61" t="s">
        <v>18</v>
      </c>
      <c r="D648" s="398" t="s">
        <v>1175</v>
      </c>
      <c r="E648" s="367"/>
      <c r="F648" s="367"/>
      <c r="G648" s="367"/>
      <c r="H648" s="367"/>
      <c r="I648" s="367"/>
      <c r="J648" s="40" t="s">
        <v>190</v>
      </c>
      <c r="K648" s="500">
        <v>300</v>
      </c>
      <c r="L648" s="367"/>
      <c r="M648" s="367"/>
      <c r="N648" s="367"/>
      <c r="O648" s="51" t="s">
        <v>189</v>
      </c>
    </row>
    <row r="649" spans="2:15" s="10" customFormat="1" x14ac:dyDescent="0.35">
      <c r="B649" s="64" t="s">
        <v>18</v>
      </c>
      <c r="C649" s="64" t="s">
        <v>18</v>
      </c>
      <c r="D649" s="501" t="s">
        <v>1159</v>
      </c>
      <c r="E649" s="367"/>
      <c r="F649" s="367"/>
      <c r="G649" s="367"/>
      <c r="H649" s="367"/>
      <c r="I649" s="367"/>
      <c r="J649" s="435" t="s">
        <v>18</v>
      </c>
      <c r="K649" s="367"/>
      <c r="L649" s="367"/>
      <c r="M649" s="367"/>
      <c r="N649" s="367"/>
      <c r="O649" s="367"/>
    </row>
    <row r="650" spans="2:15" s="10" customFormat="1" x14ac:dyDescent="0.35">
      <c r="B650" s="61" t="s">
        <v>18</v>
      </c>
      <c r="C650" s="61" t="s">
        <v>18</v>
      </c>
      <c r="D650" s="398" t="s">
        <v>1174</v>
      </c>
      <c r="E650" s="367"/>
      <c r="F650" s="367"/>
      <c r="G650" s="367"/>
      <c r="H650" s="367"/>
      <c r="I650" s="367"/>
      <c r="J650" s="40" t="s">
        <v>190</v>
      </c>
      <c r="K650" s="500">
        <v>3000</v>
      </c>
      <c r="L650" s="367"/>
      <c r="M650" s="367"/>
      <c r="N650" s="367"/>
      <c r="O650" s="51" t="s">
        <v>189</v>
      </c>
    </row>
    <row r="651" spans="2:15" s="10" customFormat="1" x14ac:dyDescent="0.35">
      <c r="B651" s="64" t="s">
        <v>18</v>
      </c>
      <c r="C651" s="64" t="s">
        <v>18</v>
      </c>
      <c r="D651" s="501" t="s">
        <v>1159</v>
      </c>
      <c r="E651" s="367"/>
      <c r="F651" s="367"/>
      <c r="G651" s="367"/>
      <c r="H651" s="367"/>
      <c r="I651" s="367"/>
      <c r="J651" s="435" t="s">
        <v>18</v>
      </c>
      <c r="K651" s="367"/>
      <c r="L651" s="367"/>
      <c r="M651" s="367"/>
      <c r="N651" s="367"/>
      <c r="O651" s="367"/>
    </row>
    <row r="652" spans="2:15" s="10" customFormat="1" x14ac:dyDescent="0.35">
      <c r="B652" s="61" t="s">
        <v>18</v>
      </c>
      <c r="C652" s="61" t="s">
        <v>18</v>
      </c>
      <c r="D652" s="398" t="s">
        <v>1173</v>
      </c>
      <c r="E652" s="367"/>
      <c r="F652" s="367"/>
      <c r="G652" s="367"/>
      <c r="H652" s="367"/>
      <c r="I652" s="367"/>
      <c r="J652" s="40" t="s">
        <v>190</v>
      </c>
      <c r="K652" s="500">
        <v>300</v>
      </c>
      <c r="L652" s="367"/>
      <c r="M652" s="367"/>
      <c r="N652" s="367"/>
      <c r="O652" s="51" t="s">
        <v>189</v>
      </c>
    </row>
    <row r="653" spans="2:15" s="10" customFormat="1" x14ac:dyDescent="0.35">
      <c r="B653" s="64" t="s">
        <v>18</v>
      </c>
      <c r="C653" s="64" t="s">
        <v>18</v>
      </c>
      <c r="D653" s="501" t="s">
        <v>1159</v>
      </c>
      <c r="E653" s="367"/>
      <c r="F653" s="367"/>
      <c r="G653" s="367"/>
      <c r="H653" s="367"/>
      <c r="I653" s="367"/>
      <c r="J653" s="435" t="s">
        <v>18</v>
      </c>
      <c r="K653" s="367"/>
      <c r="L653" s="367"/>
      <c r="M653" s="367"/>
      <c r="N653" s="367"/>
      <c r="O653" s="367"/>
    </row>
    <row r="654" spans="2:15" s="10" customFormat="1" x14ac:dyDescent="0.35">
      <c r="B654" s="48" t="s">
        <v>18</v>
      </c>
      <c r="C654" s="400" t="s">
        <v>1172</v>
      </c>
      <c r="D654" s="367"/>
      <c r="E654" s="367"/>
      <c r="F654" s="367"/>
      <c r="G654" s="367"/>
      <c r="H654" s="367"/>
      <c r="I654" s="367"/>
      <c r="J654" s="24" t="s">
        <v>13</v>
      </c>
      <c r="K654" s="499">
        <v>200000</v>
      </c>
      <c r="L654" s="367"/>
      <c r="M654" s="367"/>
      <c r="N654" s="367"/>
      <c r="O654" s="82" t="s">
        <v>189</v>
      </c>
    </row>
    <row r="655" spans="2:15" s="10" customFormat="1" x14ac:dyDescent="0.35">
      <c r="B655" s="61" t="s">
        <v>18</v>
      </c>
      <c r="C655" s="61" t="s">
        <v>18</v>
      </c>
      <c r="D655" s="398" t="s">
        <v>1171</v>
      </c>
      <c r="E655" s="367"/>
      <c r="F655" s="367"/>
      <c r="G655" s="367"/>
      <c r="H655" s="367"/>
      <c r="I655" s="367"/>
      <c r="J655" s="40" t="s">
        <v>190</v>
      </c>
      <c r="K655" s="500">
        <v>200000</v>
      </c>
      <c r="L655" s="367"/>
      <c r="M655" s="367"/>
      <c r="N655" s="367"/>
      <c r="O655" s="51" t="s">
        <v>189</v>
      </c>
    </row>
    <row r="656" spans="2:15" s="10" customFormat="1" x14ac:dyDescent="0.35">
      <c r="B656" s="64" t="s">
        <v>18</v>
      </c>
      <c r="C656" s="64" t="s">
        <v>18</v>
      </c>
      <c r="D656" s="501" t="s">
        <v>1149</v>
      </c>
      <c r="E656" s="367"/>
      <c r="F656" s="367"/>
      <c r="G656" s="367"/>
      <c r="H656" s="367"/>
      <c r="I656" s="367"/>
      <c r="J656" s="435" t="s">
        <v>18</v>
      </c>
      <c r="K656" s="367"/>
      <c r="L656" s="367"/>
      <c r="M656" s="367"/>
      <c r="N656" s="367"/>
      <c r="O656" s="367"/>
    </row>
    <row r="657" spans="2:15" s="10" customFormat="1" x14ac:dyDescent="0.35">
      <c r="B657" s="48" t="s">
        <v>18</v>
      </c>
      <c r="C657" s="400" t="s">
        <v>1170</v>
      </c>
      <c r="D657" s="367"/>
      <c r="E657" s="367"/>
      <c r="F657" s="367"/>
      <c r="G657" s="367"/>
      <c r="H657" s="367"/>
      <c r="I657" s="367"/>
      <c r="J657" s="24" t="s">
        <v>13</v>
      </c>
      <c r="K657" s="499">
        <v>200000</v>
      </c>
      <c r="L657" s="367"/>
      <c r="M657" s="367"/>
      <c r="N657" s="367"/>
      <c r="O657" s="82" t="s">
        <v>189</v>
      </c>
    </row>
    <row r="658" spans="2:15" s="10" customFormat="1" x14ac:dyDescent="0.35">
      <c r="B658" s="61" t="s">
        <v>18</v>
      </c>
      <c r="C658" s="61" t="s">
        <v>18</v>
      </c>
      <c r="D658" s="398" t="s">
        <v>1169</v>
      </c>
      <c r="E658" s="367"/>
      <c r="F658" s="367"/>
      <c r="G658" s="367"/>
      <c r="H658" s="367"/>
      <c r="I658" s="367"/>
      <c r="J658" s="40" t="s">
        <v>190</v>
      </c>
      <c r="K658" s="500">
        <v>200000</v>
      </c>
      <c r="L658" s="367"/>
      <c r="M658" s="367"/>
      <c r="N658" s="367"/>
      <c r="O658" s="51" t="s">
        <v>189</v>
      </c>
    </row>
    <row r="659" spans="2:15" s="10" customFormat="1" x14ac:dyDescent="0.35">
      <c r="B659" s="64" t="s">
        <v>18</v>
      </c>
      <c r="C659" s="64" t="s">
        <v>18</v>
      </c>
      <c r="D659" s="501" t="s">
        <v>1159</v>
      </c>
      <c r="E659" s="367"/>
      <c r="F659" s="367"/>
      <c r="G659" s="367"/>
      <c r="H659" s="367"/>
      <c r="I659" s="367"/>
      <c r="J659" s="435" t="s">
        <v>18</v>
      </c>
      <c r="K659" s="367"/>
      <c r="L659" s="367"/>
      <c r="M659" s="367"/>
      <c r="N659" s="367"/>
      <c r="O659" s="367"/>
    </row>
    <row r="660" spans="2:15" s="10" customFormat="1" x14ac:dyDescent="0.35">
      <c r="B660" s="48" t="s">
        <v>18</v>
      </c>
      <c r="C660" s="400" t="s">
        <v>1168</v>
      </c>
      <c r="D660" s="367"/>
      <c r="E660" s="367"/>
      <c r="F660" s="367"/>
      <c r="G660" s="367"/>
      <c r="H660" s="367"/>
      <c r="I660" s="367"/>
      <c r="J660" s="24" t="s">
        <v>13</v>
      </c>
      <c r="K660" s="499">
        <v>3100</v>
      </c>
      <c r="L660" s="367"/>
      <c r="M660" s="367"/>
      <c r="N660" s="367"/>
      <c r="O660" s="82" t="s">
        <v>189</v>
      </c>
    </row>
    <row r="661" spans="2:15" s="10" customFormat="1" x14ac:dyDescent="0.35">
      <c r="B661" s="61" t="s">
        <v>18</v>
      </c>
      <c r="C661" s="61" t="s">
        <v>18</v>
      </c>
      <c r="D661" s="398" t="s">
        <v>1167</v>
      </c>
      <c r="E661" s="367"/>
      <c r="F661" s="367"/>
      <c r="G661" s="367"/>
      <c r="H661" s="367"/>
      <c r="I661" s="367"/>
      <c r="J661" s="40" t="s">
        <v>190</v>
      </c>
      <c r="K661" s="500">
        <v>100</v>
      </c>
      <c r="L661" s="367"/>
      <c r="M661" s="367"/>
      <c r="N661" s="367"/>
      <c r="O661" s="51" t="s">
        <v>189</v>
      </c>
    </row>
    <row r="662" spans="2:15" s="10" customFormat="1" x14ac:dyDescent="0.35">
      <c r="B662" s="64" t="s">
        <v>18</v>
      </c>
      <c r="C662" s="64" t="s">
        <v>18</v>
      </c>
      <c r="D662" s="501" t="s">
        <v>1159</v>
      </c>
      <c r="E662" s="367"/>
      <c r="F662" s="367"/>
      <c r="G662" s="367"/>
      <c r="H662" s="367"/>
      <c r="I662" s="367"/>
      <c r="J662" s="435" t="s">
        <v>18</v>
      </c>
      <c r="K662" s="367"/>
      <c r="L662" s="367"/>
      <c r="M662" s="367"/>
      <c r="N662" s="367"/>
      <c r="O662" s="367"/>
    </row>
    <row r="663" spans="2:15" s="10" customFormat="1" x14ac:dyDescent="0.35">
      <c r="B663" s="61" t="s">
        <v>18</v>
      </c>
      <c r="C663" s="61" t="s">
        <v>18</v>
      </c>
      <c r="D663" s="398" t="s">
        <v>1166</v>
      </c>
      <c r="E663" s="367"/>
      <c r="F663" s="367"/>
      <c r="G663" s="367"/>
      <c r="H663" s="367"/>
      <c r="I663" s="367"/>
      <c r="J663" s="40" t="s">
        <v>190</v>
      </c>
      <c r="K663" s="500">
        <v>3000</v>
      </c>
      <c r="L663" s="367"/>
      <c r="M663" s="367"/>
      <c r="N663" s="367"/>
      <c r="O663" s="51" t="s">
        <v>189</v>
      </c>
    </row>
    <row r="664" spans="2:15" s="10" customFormat="1" x14ac:dyDescent="0.35">
      <c r="B664" s="64" t="s">
        <v>18</v>
      </c>
      <c r="C664" s="64" t="s">
        <v>18</v>
      </c>
      <c r="D664" s="501" t="s">
        <v>1156</v>
      </c>
      <c r="E664" s="367"/>
      <c r="F664" s="367"/>
      <c r="G664" s="367"/>
      <c r="H664" s="367"/>
      <c r="I664" s="367"/>
      <c r="J664" s="435" t="s">
        <v>18</v>
      </c>
      <c r="K664" s="367"/>
      <c r="L664" s="367"/>
      <c r="M664" s="367"/>
      <c r="N664" s="367"/>
      <c r="O664" s="367"/>
    </row>
    <row r="665" spans="2:15" s="10" customFormat="1" x14ac:dyDescent="0.35">
      <c r="B665" s="502" t="s">
        <v>1165</v>
      </c>
      <c r="C665" s="367"/>
      <c r="D665" s="367"/>
      <c r="E665" s="367"/>
      <c r="F665" s="367"/>
      <c r="G665" s="367"/>
      <c r="H665" s="367"/>
      <c r="I665" s="367"/>
      <c r="J665" s="367"/>
      <c r="K665" s="367"/>
      <c r="L665" s="367"/>
      <c r="M665" s="367"/>
      <c r="N665" s="367"/>
      <c r="O665" s="367"/>
    </row>
    <row r="666" spans="2:15" s="10" customFormat="1" x14ac:dyDescent="0.35">
      <c r="B666" s="48" t="s">
        <v>18</v>
      </c>
      <c r="C666" s="400" t="s">
        <v>1164</v>
      </c>
      <c r="D666" s="367"/>
      <c r="E666" s="367"/>
      <c r="F666" s="367"/>
      <c r="G666" s="367"/>
      <c r="H666" s="367"/>
      <c r="I666" s="367"/>
      <c r="J666" s="24" t="s">
        <v>13</v>
      </c>
      <c r="K666" s="499">
        <v>15356000</v>
      </c>
      <c r="L666" s="367"/>
      <c r="M666" s="367"/>
      <c r="N666" s="367"/>
      <c r="O666" s="82" t="s">
        <v>189</v>
      </c>
    </row>
    <row r="667" spans="2:15" s="10" customFormat="1" x14ac:dyDescent="0.35">
      <c r="B667" s="61" t="s">
        <v>18</v>
      </c>
      <c r="C667" s="61" t="s">
        <v>18</v>
      </c>
      <c r="D667" s="398" t="s">
        <v>1163</v>
      </c>
      <c r="E667" s="367"/>
      <c r="F667" s="367"/>
      <c r="G667" s="367"/>
      <c r="H667" s="367"/>
      <c r="I667" s="367"/>
      <c r="J667" s="40" t="s">
        <v>190</v>
      </c>
      <c r="K667" s="500">
        <v>400000</v>
      </c>
      <c r="L667" s="367"/>
      <c r="M667" s="367"/>
      <c r="N667" s="367"/>
      <c r="O667" s="51" t="s">
        <v>189</v>
      </c>
    </row>
    <row r="668" spans="2:15" s="10" customFormat="1" x14ac:dyDescent="0.35">
      <c r="B668" s="64" t="s">
        <v>18</v>
      </c>
      <c r="C668" s="64" t="s">
        <v>18</v>
      </c>
      <c r="D668" s="501" t="s">
        <v>1159</v>
      </c>
      <c r="E668" s="367"/>
      <c r="F668" s="367"/>
      <c r="G668" s="367"/>
      <c r="H668" s="367"/>
      <c r="I668" s="367"/>
      <c r="J668" s="435" t="s">
        <v>18</v>
      </c>
      <c r="K668" s="367"/>
      <c r="L668" s="367"/>
      <c r="M668" s="367"/>
      <c r="N668" s="367"/>
      <c r="O668" s="367"/>
    </row>
    <row r="669" spans="2:15" s="10" customFormat="1" x14ac:dyDescent="0.35">
      <c r="B669" s="61" t="s">
        <v>18</v>
      </c>
      <c r="C669" s="61" t="s">
        <v>18</v>
      </c>
      <c r="D669" s="398" t="s">
        <v>1162</v>
      </c>
      <c r="E669" s="367"/>
      <c r="F669" s="367"/>
      <c r="G669" s="367"/>
      <c r="H669" s="367"/>
      <c r="I669" s="367"/>
      <c r="J669" s="40" t="s">
        <v>190</v>
      </c>
      <c r="K669" s="500">
        <v>7839000</v>
      </c>
      <c r="L669" s="367"/>
      <c r="M669" s="367"/>
      <c r="N669" s="367"/>
      <c r="O669" s="51" t="s">
        <v>189</v>
      </c>
    </row>
    <row r="670" spans="2:15" s="10" customFormat="1" x14ac:dyDescent="0.35">
      <c r="B670" s="64" t="s">
        <v>18</v>
      </c>
      <c r="C670" s="64" t="s">
        <v>18</v>
      </c>
      <c r="D670" s="501" t="s">
        <v>1149</v>
      </c>
      <c r="E670" s="367"/>
      <c r="F670" s="367"/>
      <c r="G670" s="367"/>
      <c r="H670" s="367"/>
      <c r="I670" s="367"/>
      <c r="J670" s="435" t="s">
        <v>18</v>
      </c>
      <c r="K670" s="367"/>
      <c r="L670" s="367"/>
      <c r="M670" s="367"/>
      <c r="N670" s="367"/>
      <c r="O670" s="367"/>
    </row>
    <row r="671" spans="2:15" s="10" customFormat="1" x14ac:dyDescent="0.35">
      <c r="B671" s="61" t="s">
        <v>18</v>
      </c>
      <c r="C671" s="61" t="s">
        <v>18</v>
      </c>
      <c r="D671" s="398" t="s">
        <v>1161</v>
      </c>
      <c r="E671" s="367"/>
      <c r="F671" s="367"/>
      <c r="G671" s="367"/>
      <c r="H671" s="367"/>
      <c r="I671" s="367"/>
      <c r="J671" s="40" t="s">
        <v>190</v>
      </c>
      <c r="K671" s="500">
        <v>2500000</v>
      </c>
      <c r="L671" s="367"/>
      <c r="M671" s="367"/>
      <c r="N671" s="367"/>
      <c r="O671" s="51" t="s">
        <v>189</v>
      </c>
    </row>
    <row r="672" spans="2:15" s="10" customFormat="1" x14ac:dyDescent="0.35">
      <c r="B672" s="64" t="s">
        <v>18</v>
      </c>
      <c r="C672" s="64" t="s">
        <v>18</v>
      </c>
      <c r="D672" s="501" t="s">
        <v>1149</v>
      </c>
      <c r="E672" s="367"/>
      <c r="F672" s="367"/>
      <c r="G672" s="367"/>
      <c r="H672" s="367"/>
      <c r="I672" s="367"/>
      <c r="J672" s="435" t="s">
        <v>18</v>
      </c>
      <c r="K672" s="367"/>
      <c r="L672" s="367"/>
      <c r="M672" s="367"/>
      <c r="N672" s="367"/>
      <c r="O672" s="367"/>
    </row>
    <row r="673" spans="2:15" s="10" customFormat="1" x14ac:dyDescent="0.35">
      <c r="B673" s="61" t="s">
        <v>18</v>
      </c>
      <c r="C673" s="61" t="s">
        <v>18</v>
      </c>
      <c r="D673" s="398" t="s">
        <v>1160</v>
      </c>
      <c r="E673" s="367"/>
      <c r="F673" s="367"/>
      <c r="G673" s="367"/>
      <c r="H673" s="367"/>
      <c r="I673" s="367"/>
      <c r="J673" s="40" t="s">
        <v>190</v>
      </c>
      <c r="K673" s="500">
        <v>20000</v>
      </c>
      <c r="L673" s="367"/>
      <c r="M673" s="367"/>
      <c r="N673" s="367"/>
      <c r="O673" s="51" t="s">
        <v>189</v>
      </c>
    </row>
    <row r="674" spans="2:15" s="10" customFormat="1" x14ac:dyDescent="0.35">
      <c r="B674" s="64" t="s">
        <v>18</v>
      </c>
      <c r="C674" s="64" t="s">
        <v>18</v>
      </c>
      <c r="D674" s="501" t="s">
        <v>1159</v>
      </c>
      <c r="E674" s="367"/>
      <c r="F674" s="367"/>
      <c r="G674" s="367"/>
      <c r="H674" s="367"/>
      <c r="I674" s="367"/>
      <c r="J674" s="435" t="s">
        <v>18</v>
      </c>
      <c r="K674" s="367"/>
      <c r="L674" s="367"/>
      <c r="M674" s="367"/>
      <c r="N674" s="367"/>
      <c r="O674" s="367"/>
    </row>
    <row r="675" spans="2:15" s="10" customFormat="1" x14ac:dyDescent="0.35">
      <c r="B675" s="61" t="s">
        <v>18</v>
      </c>
      <c r="C675" s="61" t="s">
        <v>18</v>
      </c>
      <c r="D675" s="398" t="s">
        <v>1158</v>
      </c>
      <c r="E675" s="367"/>
      <c r="F675" s="367"/>
      <c r="G675" s="367"/>
      <c r="H675" s="367"/>
      <c r="I675" s="367"/>
      <c r="J675" s="40" t="s">
        <v>190</v>
      </c>
      <c r="K675" s="500">
        <v>1400000</v>
      </c>
      <c r="L675" s="367"/>
      <c r="M675" s="367"/>
      <c r="N675" s="367"/>
      <c r="O675" s="51" t="s">
        <v>189</v>
      </c>
    </row>
    <row r="676" spans="2:15" s="10" customFormat="1" x14ac:dyDescent="0.35">
      <c r="B676" s="64" t="s">
        <v>18</v>
      </c>
      <c r="C676" s="64" t="s">
        <v>18</v>
      </c>
      <c r="D676" s="501" t="s">
        <v>1156</v>
      </c>
      <c r="E676" s="367"/>
      <c r="F676" s="367"/>
      <c r="G676" s="367"/>
      <c r="H676" s="367"/>
      <c r="I676" s="367"/>
      <c r="J676" s="435" t="s">
        <v>18</v>
      </c>
      <c r="K676" s="367"/>
      <c r="L676" s="367"/>
      <c r="M676" s="367"/>
      <c r="N676" s="367"/>
      <c r="O676" s="367"/>
    </row>
    <row r="677" spans="2:15" s="10" customFormat="1" x14ac:dyDescent="0.35">
      <c r="B677" s="61" t="s">
        <v>18</v>
      </c>
      <c r="C677" s="61" t="s">
        <v>18</v>
      </c>
      <c r="D677" s="398" t="s">
        <v>1157</v>
      </c>
      <c r="E677" s="367"/>
      <c r="F677" s="367"/>
      <c r="G677" s="367"/>
      <c r="H677" s="367"/>
      <c r="I677" s="367"/>
      <c r="J677" s="40" t="s">
        <v>190</v>
      </c>
      <c r="K677" s="500">
        <v>3100000</v>
      </c>
      <c r="L677" s="367"/>
      <c r="M677" s="367"/>
      <c r="N677" s="367"/>
      <c r="O677" s="51" t="s">
        <v>189</v>
      </c>
    </row>
    <row r="678" spans="2:15" s="10" customFormat="1" x14ac:dyDescent="0.35">
      <c r="B678" s="64" t="s">
        <v>18</v>
      </c>
      <c r="C678" s="64" t="s">
        <v>18</v>
      </c>
      <c r="D678" s="501" t="s">
        <v>1156</v>
      </c>
      <c r="E678" s="367"/>
      <c r="F678" s="367"/>
      <c r="G678" s="367"/>
      <c r="H678" s="367"/>
      <c r="I678" s="367"/>
      <c r="J678" s="435" t="s">
        <v>18</v>
      </c>
      <c r="K678" s="367"/>
      <c r="L678" s="367"/>
      <c r="M678" s="367"/>
      <c r="N678" s="367"/>
      <c r="O678" s="367"/>
    </row>
    <row r="679" spans="2:15" s="10" customFormat="1" x14ac:dyDescent="0.35">
      <c r="B679" s="61" t="s">
        <v>18</v>
      </c>
      <c r="C679" s="61" t="s">
        <v>18</v>
      </c>
      <c r="D679" s="398" t="s">
        <v>1155</v>
      </c>
      <c r="E679" s="367"/>
      <c r="F679" s="367"/>
      <c r="G679" s="367"/>
      <c r="H679" s="367"/>
      <c r="I679" s="367"/>
      <c r="J679" s="40" t="s">
        <v>190</v>
      </c>
      <c r="K679" s="500">
        <v>50000</v>
      </c>
      <c r="L679" s="367"/>
      <c r="M679" s="367"/>
      <c r="N679" s="367"/>
      <c r="O679" s="51" t="s">
        <v>189</v>
      </c>
    </row>
    <row r="680" spans="2:15" s="10" customFormat="1" x14ac:dyDescent="0.35">
      <c r="B680" s="61"/>
      <c r="C680" s="61"/>
      <c r="D680" s="12"/>
      <c r="J680" s="40"/>
      <c r="K680" s="50"/>
      <c r="O680" s="51"/>
    </row>
    <row r="681" spans="2:15" s="10" customFormat="1" x14ac:dyDescent="0.35">
      <c r="B681" s="61" t="s">
        <v>18</v>
      </c>
      <c r="C681" s="61" t="s">
        <v>18</v>
      </c>
      <c r="D681" s="398" t="s">
        <v>1154</v>
      </c>
      <c r="E681" s="367"/>
      <c r="F681" s="367"/>
      <c r="G681" s="367"/>
      <c r="H681" s="367"/>
      <c r="I681" s="367"/>
      <c r="J681" s="40" t="s">
        <v>190</v>
      </c>
      <c r="K681" s="500">
        <v>40000</v>
      </c>
      <c r="L681" s="367"/>
      <c r="M681" s="367"/>
      <c r="N681" s="367"/>
      <c r="O681" s="51" t="s">
        <v>189</v>
      </c>
    </row>
    <row r="682" spans="2:15" s="10" customFormat="1" x14ac:dyDescent="0.35">
      <c r="B682" s="61" t="s">
        <v>18</v>
      </c>
      <c r="C682" s="61" t="s">
        <v>18</v>
      </c>
      <c r="D682" s="398" t="s">
        <v>1153</v>
      </c>
      <c r="E682" s="367"/>
      <c r="F682" s="367"/>
      <c r="G682" s="367"/>
      <c r="H682" s="367"/>
      <c r="I682" s="367"/>
      <c r="J682" s="40" t="s">
        <v>190</v>
      </c>
      <c r="K682" s="500">
        <v>7000</v>
      </c>
      <c r="L682" s="367"/>
      <c r="M682" s="367"/>
      <c r="N682" s="367"/>
      <c r="O682" s="51" t="s">
        <v>189</v>
      </c>
    </row>
    <row r="683" spans="2:15" s="10" customFormat="1" x14ac:dyDescent="0.35">
      <c r="B683" s="502" t="s">
        <v>1152</v>
      </c>
      <c r="C683" s="367"/>
      <c r="D683" s="367"/>
      <c r="E683" s="367"/>
      <c r="F683" s="367"/>
      <c r="G683" s="367"/>
      <c r="H683" s="367"/>
      <c r="I683" s="367"/>
      <c r="J683" s="367"/>
      <c r="K683" s="367"/>
      <c r="L683" s="367"/>
      <c r="M683" s="367"/>
      <c r="N683" s="367"/>
      <c r="O683" s="367"/>
    </row>
    <row r="684" spans="2:15" s="10" customFormat="1" x14ac:dyDescent="0.35">
      <c r="B684" s="48" t="s">
        <v>18</v>
      </c>
      <c r="C684" s="400" t="s">
        <v>1151</v>
      </c>
      <c r="D684" s="367"/>
      <c r="E684" s="367"/>
      <c r="F684" s="367"/>
      <c r="G684" s="367"/>
      <c r="H684" s="367"/>
      <c r="I684" s="367"/>
      <c r="J684" s="24" t="s">
        <v>13</v>
      </c>
      <c r="K684" s="499">
        <v>18600000</v>
      </c>
      <c r="L684" s="367"/>
      <c r="M684" s="367"/>
      <c r="N684" s="367"/>
      <c r="O684" s="82" t="s">
        <v>189</v>
      </c>
    </row>
    <row r="685" spans="2:15" s="10" customFormat="1" x14ac:dyDescent="0.35">
      <c r="B685" s="61" t="s">
        <v>18</v>
      </c>
      <c r="C685" s="61" t="s">
        <v>18</v>
      </c>
      <c r="D685" s="398" t="s">
        <v>1150</v>
      </c>
      <c r="E685" s="367"/>
      <c r="F685" s="367"/>
      <c r="G685" s="367"/>
      <c r="H685" s="367"/>
      <c r="I685" s="367"/>
      <c r="J685" s="40" t="s">
        <v>190</v>
      </c>
      <c r="K685" s="500">
        <v>18600000</v>
      </c>
      <c r="L685" s="367"/>
      <c r="M685" s="367"/>
      <c r="N685" s="367"/>
      <c r="O685" s="51" t="s">
        <v>189</v>
      </c>
    </row>
    <row r="686" spans="2:15" s="10" customFormat="1" x14ac:dyDescent="0.35">
      <c r="B686" s="64" t="s">
        <v>18</v>
      </c>
      <c r="C686" s="64" t="s">
        <v>18</v>
      </c>
      <c r="D686" s="501" t="s">
        <v>1149</v>
      </c>
      <c r="E686" s="367"/>
      <c r="F686" s="367"/>
      <c r="G686" s="367"/>
      <c r="H686" s="367"/>
      <c r="I686" s="367"/>
      <c r="J686" s="435" t="s">
        <v>18</v>
      </c>
      <c r="K686" s="367"/>
      <c r="L686" s="367"/>
      <c r="M686" s="367"/>
      <c r="N686" s="367"/>
      <c r="O686" s="367"/>
    </row>
  </sheetData>
  <mergeCells count="127">
    <mergeCell ref="B621:P621"/>
    <mergeCell ref="B622:D622"/>
    <mergeCell ref="E622:K622"/>
    <mergeCell ref="L622:M622"/>
    <mergeCell ref="N622:P622"/>
    <mergeCell ref="B625:E625"/>
    <mergeCell ref="B623:P623"/>
    <mergeCell ref="B624:P624"/>
    <mergeCell ref="B626:O626"/>
    <mergeCell ref="C627:I627"/>
    <mergeCell ref="K627:N627"/>
    <mergeCell ref="D628:I628"/>
    <mergeCell ref="K628:N628"/>
    <mergeCell ref="F625:H625"/>
    <mergeCell ref="K625:N625"/>
    <mergeCell ref="D629:I629"/>
    <mergeCell ref="J629:O629"/>
    <mergeCell ref="D630:I630"/>
    <mergeCell ref="K630:N630"/>
    <mergeCell ref="D631:I631"/>
    <mergeCell ref="J631:O631"/>
    <mergeCell ref="D632:I632"/>
    <mergeCell ref="K632:N632"/>
    <mergeCell ref="D633:I633"/>
    <mergeCell ref="J633:O633"/>
    <mergeCell ref="C634:I634"/>
    <mergeCell ref="K634:N634"/>
    <mergeCell ref="D635:I635"/>
    <mergeCell ref="K635:N635"/>
    <mergeCell ref="D636:I636"/>
    <mergeCell ref="J636:O636"/>
    <mergeCell ref="D637:I637"/>
    <mergeCell ref="K637:N637"/>
    <mergeCell ref="D638:I638"/>
    <mergeCell ref="J638:O638"/>
    <mergeCell ref="D639:I639"/>
    <mergeCell ref="K639:N639"/>
    <mergeCell ref="D640:I640"/>
    <mergeCell ref="J640:O640"/>
    <mergeCell ref="D641:I641"/>
    <mergeCell ref="K641:N641"/>
    <mergeCell ref="D642:I642"/>
    <mergeCell ref="J642:O642"/>
    <mergeCell ref="D643:I643"/>
    <mergeCell ref="K643:N643"/>
    <mergeCell ref="D644:I644"/>
    <mergeCell ref="J644:O644"/>
    <mergeCell ref="D645:I645"/>
    <mergeCell ref="K645:N645"/>
    <mergeCell ref="D646:I646"/>
    <mergeCell ref="K646:N646"/>
    <mergeCell ref="D647:I647"/>
    <mergeCell ref="J647:O647"/>
    <mergeCell ref="D648:I648"/>
    <mergeCell ref="K648:N648"/>
    <mergeCell ref="D649:I649"/>
    <mergeCell ref="J649:O649"/>
    <mergeCell ref="D650:I650"/>
    <mergeCell ref="K650:N650"/>
    <mergeCell ref="D651:I651"/>
    <mergeCell ref="J651:O651"/>
    <mergeCell ref="D652:I652"/>
    <mergeCell ref="K652:N652"/>
    <mergeCell ref="D653:I653"/>
    <mergeCell ref="J653:O653"/>
    <mergeCell ref="C654:I654"/>
    <mergeCell ref="K654:N654"/>
    <mergeCell ref="D655:I655"/>
    <mergeCell ref="K655:N655"/>
    <mergeCell ref="D656:I656"/>
    <mergeCell ref="J656:O656"/>
    <mergeCell ref="C657:I657"/>
    <mergeCell ref="K657:N657"/>
    <mergeCell ref="D658:I658"/>
    <mergeCell ref="K658:N658"/>
    <mergeCell ref="J664:O664"/>
    <mergeCell ref="D659:I659"/>
    <mergeCell ref="J659:O659"/>
    <mergeCell ref="C660:I660"/>
    <mergeCell ref="K660:N660"/>
    <mergeCell ref="D661:I661"/>
    <mergeCell ref="K661:N661"/>
    <mergeCell ref="B665:O665"/>
    <mergeCell ref="C666:I666"/>
    <mergeCell ref="K666:N666"/>
    <mergeCell ref="D667:I667"/>
    <mergeCell ref="K667:N667"/>
    <mergeCell ref="D662:I662"/>
    <mergeCell ref="J662:O662"/>
    <mergeCell ref="D663:I663"/>
    <mergeCell ref="K663:N663"/>
    <mergeCell ref="D664:I664"/>
    <mergeCell ref="D668:I668"/>
    <mergeCell ref="J668:O668"/>
    <mergeCell ref="D669:I669"/>
    <mergeCell ref="K669:N669"/>
    <mergeCell ref="D670:I670"/>
    <mergeCell ref="J670:O670"/>
    <mergeCell ref="D671:I671"/>
    <mergeCell ref="K671:N671"/>
    <mergeCell ref="D672:I672"/>
    <mergeCell ref="J672:O672"/>
    <mergeCell ref="D677:I677"/>
    <mergeCell ref="K677:N677"/>
    <mergeCell ref="D678:I678"/>
    <mergeCell ref="J678:O678"/>
    <mergeCell ref="D679:I679"/>
    <mergeCell ref="D673:I673"/>
    <mergeCell ref="K673:N673"/>
    <mergeCell ref="K679:N679"/>
    <mergeCell ref="D674:I674"/>
    <mergeCell ref="J674:O674"/>
    <mergeCell ref="D675:I675"/>
    <mergeCell ref="K675:N675"/>
    <mergeCell ref="D676:I676"/>
    <mergeCell ref="J676:O676"/>
    <mergeCell ref="C684:I684"/>
    <mergeCell ref="K684:N684"/>
    <mergeCell ref="D685:I685"/>
    <mergeCell ref="K685:N685"/>
    <mergeCell ref="D686:I686"/>
    <mergeCell ref="J686:O686"/>
    <mergeCell ref="D681:I681"/>
    <mergeCell ref="K681:N681"/>
    <mergeCell ref="D682:I682"/>
    <mergeCell ref="K682:N682"/>
    <mergeCell ref="B683:O683"/>
  </mergeCells>
  <pageMargins left="0.78740157480314965" right="0.78740157480314965" top="0.6692913385826772" bottom="0.39370078740157483" header="0.47244094488188981" footer="0.47244094488188981"/>
  <pageSetup paperSize="9" orientation="portrait" horizontalDpi="300" verticalDpi="300" r:id="rId1"/>
  <headerFooter alignWithMargins="0">
    <oddFooter>&amp;R&amp;"TH SarabunPSK,ธรรมดา"&amp;14เทศบัญญัติงบประมาณรายจ่าย ปี 2561 เทศบาลตำบลยุโป หน้า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84:Q1637"/>
  <sheetViews>
    <sheetView showGridLines="0" view="pageBreakPreview" topLeftCell="A1610" zoomScale="50" zoomScaleSheetLayoutView="50" workbookViewId="0">
      <selection activeCell="D1628" sqref="D1628:F1628"/>
    </sheetView>
  </sheetViews>
  <sheetFormatPr defaultRowHeight="21" x14ac:dyDescent="0.35"/>
  <cols>
    <col min="1" max="1" width="0.5" style="5" customWidth="1"/>
    <col min="2" max="2" width="3.5" style="5" customWidth="1"/>
    <col min="3" max="4" width="4" style="5" customWidth="1"/>
    <col min="5" max="5" width="19.125" style="5" customWidth="1"/>
    <col min="6" max="6" width="26.375" style="5" customWidth="1"/>
    <col min="7" max="8" width="4.5" style="5" customWidth="1"/>
    <col min="9" max="9" width="12.875" style="5" customWidth="1"/>
    <col min="10" max="10" width="12.625" style="5" customWidth="1"/>
    <col min="11" max="11" width="9.125" style="5" customWidth="1"/>
    <col min="12" max="12" width="2.875" style="5" customWidth="1"/>
    <col min="13" max="13" width="11.75" style="5" customWidth="1"/>
    <col min="14" max="14" width="5.5" style="5" hidden="1" customWidth="1"/>
    <col min="15" max="15" width="1.875" style="5" customWidth="1"/>
    <col min="16" max="16" width="1.5" style="5" customWidth="1"/>
    <col min="17" max="17" width="7" style="5" customWidth="1"/>
    <col min="18" max="16384" width="9" style="5"/>
  </cols>
  <sheetData>
    <row r="484" spans="2:17" x14ac:dyDescent="0.35">
      <c r="B484" s="433" t="s">
        <v>1148</v>
      </c>
      <c r="C484" s="491"/>
      <c r="D484" s="491"/>
      <c r="E484" s="491"/>
      <c r="F484" s="491"/>
      <c r="G484" s="491"/>
      <c r="H484" s="491"/>
      <c r="I484" s="491"/>
      <c r="J484" s="491"/>
      <c r="K484" s="491"/>
      <c r="L484" s="491"/>
      <c r="M484" s="491"/>
      <c r="N484" s="491"/>
      <c r="O484" s="491"/>
      <c r="P484" s="491"/>
      <c r="Q484" s="491"/>
    </row>
    <row r="485" spans="2:17" x14ac:dyDescent="0.35">
      <c r="B485" s="433" t="s">
        <v>186</v>
      </c>
      <c r="C485" s="491"/>
      <c r="D485" s="491"/>
      <c r="E485" s="491"/>
      <c r="F485" s="491"/>
      <c r="G485" s="491"/>
      <c r="H485" s="491"/>
      <c r="I485" s="491"/>
      <c r="J485" s="491"/>
      <c r="K485" s="491"/>
      <c r="L485" s="491"/>
      <c r="M485" s="491"/>
      <c r="N485" s="491"/>
      <c r="O485" s="491"/>
      <c r="P485" s="491"/>
      <c r="Q485" s="491"/>
    </row>
    <row r="486" spans="2:17" x14ac:dyDescent="0.35">
      <c r="B486" s="433" t="s">
        <v>187</v>
      </c>
      <c r="C486" s="491"/>
      <c r="D486" s="491"/>
      <c r="E486" s="491"/>
      <c r="F486" s="491"/>
      <c r="G486" s="491"/>
      <c r="H486" s="491"/>
      <c r="I486" s="491"/>
      <c r="J486" s="491"/>
      <c r="K486" s="491"/>
      <c r="L486" s="491"/>
      <c r="M486" s="491"/>
      <c r="N486" s="491"/>
      <c r="O486" s="491"/>
      <c r="P486" s="491"/>
      <c r="Q486" s="491"/>
    </row>
    <row r="487" spans="2:17" x14ac:dyDescent="0.35">
      <c r="B487" s="433" t="s">
        <v>1147</v>
      </c>
      <c r="C487" s="491"/>
      <c r="D487" s="491"/>
      <c r="E487" s="491"/>
      <c r="F487" s="491"/>
      <c r="G487" s="491"/>
      <c r="H487" s="491"/>
      <c r="I487" s="491"/>
      <c r="J487" s="491"/>
      <c r="K487" s="491"/>
      <c r="L487" s="491"/>
      <c r="M487" s="491"/>
      <c r="N487" s="491"/>
      <c r="O487" s="491"/>
      <c r="P487" s="491"/>
      <c r="Q487" s="491"/>
    </row>
    <row r="488" spans="2:17" x14ac:dyDescent="0.35">
      <c r="B488" s="519" t="s">
        <v>18</v>
      </c>
      <c r="C488" s="484"/>
      <c r="D488" s="484"/>
      <c r="E488" s="484"/>
      <c r="F488" s="445"/>
      <c r="G488" s="431" t="s">
        <v>1146</v>
      </c>
      <c r="H488" s="382"/>
      <c r="I488" s="382"/>
      <c r="J488" s="361"/>
      <c r="K488" s="431" t="s">
        <v>1145</v>
      </c>
      <c r="L488" s="382"/>
      <c r="M488" s="382"/>
      <c r="N488" s="382"/>
      <c r="O488" s="382"/>
      <c r="P488" s="382"/>
      <c r="Q488" s="361"/>
    </row>
    <row r="489" spans="2:17" x14ac:dyDescent="0.35">
      <c r="B489" s="498" t="s">
        <v>18</v>
      </c>
      <c r="C489" s="473"/>
      <c r="D489" s="473"/>
      <c r="E489" s="473"/>
      <c r="F489" s="449"/>
      <c r="G489" s="431" t="s">
        <v>1144</v>
      </c>
      <c r="H489" s="361"/>
      <c r="I489" s="41" t="s">
        <v>1143</v>
      </c>
      <c r="J489" s="41" t="s">
        <v>1142</v>
      </c>
      <c r="K489" s="431" t="s">
        <v>1141</v>
      </c>
      <c r="L489" s="361"/>
      <c r="M489" s="431" t="s">
        <v>1140</v>
      </c>
      <c r="N489" s="361"/>
      <c r="O489" s="508" t="s">
        <v>1139</v>
      </c>
      <c r="P489" s="509"/>
      <c r="Q489" s="510"/>
    </row>
    <row r="490" spans="2:17" x14ac:dyDescent="0.35">
      <c r="B490" s="425" t="s">
        <v>12</v>
      </c>
      <c r="C490" s="382"/>
      <c r="D490" s="382"/>
      <c r="E490" s="382"/>
      <c r="F490" s="361"/>
      <c r="G490" s="425" t="s">
        <v>18</v>
      </c>
      <c r="H490" s="361"/>
      <c r="I490" s="52" t="s">
        <v>18</v>
      </c>
      <c r="J490" s="52" t="s">
        <v>18</v>
      </c>
      <c r="K490" s="425" t="s">
        <v>18</v>
      </c>
      <c r="L490" s="361"/>
      <c r="M490" s="47" t="s">
        <v>18</v>
      </c>
      <c r="N490" s="53" t="s">
        <v>18</v>
      </c>
      <c r="O490" s="455" t="s">
        <v>18</v>
      </c>
      <c r="P490" s="530"/>
      <c r="Q490" s="462"/>
    </row>
    <row r="491" spans="2:17" x14ac:dyDescent="0.35">
      <c r="B491" s="518" t="s">
        <v>188</v>
      </c>
      <c r="C491" s="473"/>
      <c r="D491" s="473"/>
      <c r="E491" s="473"/>
      <c r="F491" s="449"/>
      <c r="G491" s="518" t="s">
        <v>18</v>
      </c>
      <c r="H491" s="449"/>
      <c r="I491" s="54" t="s">
        <v>18</v>
      </c>
      <c r="J491" s="54" t="s">
        <v>18</v>
      </c>
      <c r="K491" s="518" t="s">
        <v>18</v>
      </c>
      <c r="L491" s="449"/>
      <c r="M491" s="55" t="s">
        <v>18</v>
      </c>
      <c r="N491" s="56" t="s">
        <v>18</v>
      </c>
      <c r="O491" s="455" t="s">
        <v>18</v>
      </c>
      <c r="P491" s="530"/>
      <c r="Q491" s="462"/>
    </row>
    <row r="492" spans="2:17" x14ac:dyDescent="0.35">
      <c r="B492" s="47" t="s">
        <v>18</v>
      </c>
      <c r="C492" s="462" t="s">
        <v>25</v>
      </c>
      <c r="D492" s="382"/>
      <c r="E492" s="382"/>
      <c r="F492" s="361"/>
      <c r="G492" s="425" t="s">
        <v>18</v>
      </c>
      <c r="H492" s="361"/>
      <c r="I492" s="52" t="s">
        <v>18</v>
      </c>
      <c r="J492" s="52" t="s">
        <v>18</v>
      </c>
      <c r="K492" s="425" t="s">
        <v>18</v>
      </c>
      <c r="L492" s="361"/>
      <c r="M492" s="47" t="s">
        <v>18</v>
      </c>
      <c r="N492" s="53" t="s">
        <v>18</v>
      </c>
      <c r="O492" s="455" t="s">
        <v>18</v>
      </c>
      <c r="P492" s="530"/>
      <c r="Q492" s="462"/>
    </row>
    <row r="493" spans="2:17" x14ac:dyDescent="0.35">
      <c r="B493" s="47" t="s">
        <v>18</v>
      </c>
      <c r="C493" s="462" t="s">
        <v>26</v>
      </c>
      <c r="D493" s="382"/>
      <c r="E493" s="382"/>
      <c r="F493" s="361"/>
      <c r="G493" s="425" t="s">
        <v>18</v>
      </c>
      <c r="H493" s="361"/>
      <c r="I493" s="52" t="s">
        <v>18</v>
      </c>
      <c r="J493" s="52" t="s">
        <v>18</v>
      </c>
      <c r="K493" s="425" t="s">
        <v>18</v>
      </c>
      <c r="L493" s="361"/>
      <c r="M493" s="47" t="s">
        <v>18</v>
      </c>
      <c r="N493" s="53" t="s">
        <v>18</v>
      </c>
      <c r="O493" s="455" t="s">
        <v>18</v>
      </c>
      <c r="P493" s="530"/>
      <c r="Q493" s="462"/>
    </row>
    <row r="494" spans="2:17" x14ac:dyDescent="0.35">
      <c r="B494" s="27" t="s">
        <v>18</v>
      </c>
      <c r="C494" s="57" t="s">
        <v>18</v>
      </c>
      <c r="D494" s="427" t="s">
        <v>30</v>
      </c>
      <c r="E494" s="382"/>
      <c r="F494" s="361"/>
      <c r="G494" s="451" t="s">
        <v>220</v>
      </c>
      <c r="H494" s="361"/>
      <c r="I494" s="38" t="s">
        <v>1138</v>
      </c>
      <c r="J494" s="38" t="s">
        <v>1138</v>
      </c>
      <c r="K494" s="451" t="s">
        <v>1138</v>
      </c>
      <c r="L494" s="361"/>
      <c r="M494" s="44" t="s">
        <v>220</v>
      </c>
      <c r="N494" s="58" t="s">
        <v>224</v>
      </c>
      <c r="O494" s="466" t="s">
        <v>1138</v>
      </c>
      <c r="P494" s="531"/>
      <c r="Q494" s="532"/>
    </row>
    <row r="495" spans="2:17" x14ac:dyDescent="0.35">
      <c r="B495" s="27" t="s">
        <v>18</v>
      </c>
      <c r="C495" s="57" t="s">
        <v>18</v>
      </c>
      <c r="D495" s="427" t="s">
        <v>27</v>
      </c>
      <c r="E495" s="382"/>
      <c r="F495" s="361"/>
      <c r="G495" s="451" t="s">
        <v>220</v>
      </c>
      <c r="H495" s="361"/>
      <c r="I495" s="38" t="s">
        <v>250</v>
      </c>
      <c r="J495" s="38" t="s">
        <v>250</v>
      </c>
      <c r="K495" s="451" t="s">
        <v>250</v>
      </c>
      <c r="L495" s="361"/>
      <c r="M495" s="44" t="s">
        <v>220</v>
      </c>
      <c r="N495" s="58" t="s">
        <v>224</v>
      </c>
      <c r="O495" s="466" t="s">
        <v>250</v>
      </c>
      <c r="P495" s="531"/>
      <c r="Q495" s="532"/>
    </row>
    <row r="496" spans="2:17" x14ac:dyDescent="0.35">
      <c r="B496" s="27" t="s">
        <v>18</v>
      </c>
      <c r="C496" s="57" t="s">
        <v>18</v>
      </c>
      <c r="D496" s="427" t="s">
        <v>31</v>
      </c>
      <c r="E496" s="382"/>
      <c r="F496" s="361"/>
      <c r="G496" s="451" t="s">
        <v>220</v>
      </c>
      <c r="H496" s="361"/>
      <c r="I496" s="38" t="s">
        <v>250</v>
      </c>
      <c r="J496" s="38" t="s">
        <v>250</v>
      </c>
      <c r="K496" s="451" t="s">
        <v>250</v>
      </c>
      <c r="L496" s="361"/>
      <c r="M496" s="44" t="s">
        <v>220</v>
      </c>
      <c r="N496" s="58" t="s">
        <v>224</v>
      </c>
      <c r="O496" s="466" t="s">
        <v>250</v>
      </c>
      <c r="P496" s="531"/>
      <c r="Q496" s="532"/>
    </row>
    <row r="497" spans="2:17" x14ac:dyDescent="0.35">
      <c r="B497" s="27" t="s">
        <v>18</v>
      </c>
      <c r="C497" s="57" t="s">
        <v>18</v>
      </c>
      <c r="D497" s="427" t="s">
        <v>29</v>
      </c>
      <c r="E497" s="382"/>
      <c r="F497" s="361"/>
      <c r="G497" s="451" t="s">
        <v>220</v>
      </c>
      <c r="H497" s="361"/>
      <c r="I497" s="38" t="s">
        <v>1137</v>
      </c>
      <c r="J497" s="38" t="s">
        <v>1137</v>
      </c>
      <c r="K497" s="451" t="s">
        <v>1137</v>
      </c>
      <c r="L497" s="361"/>
      <c r="M497" s="44" t="s">
        <v>220</v>
      </c>
      <c r="N497" s="58" t="s">
        <v>224</v>
      </c>
      <c r="O497" s="466" t="s">
        <v>1137</v>
      </c>
      <c r="P497" s="531"/>
      <c r="Q497" s="532"/>
    </row>
    <row r="498" spans="2:17" x14ac:dyDescent="0.35">
      <c r="B498" s="27" t="s">
        <v>18</v>
      </c>
      <c r="C498" s="57" t="s">
        <v>18</v>
      </c>
      <c r="D498" s="427" t="s">
        <v>28</v>
      </c>
      <c r="E498" s="382"/>
      <c r="F498" s="361"/>
      <c r="G498" s="451" t="s">
        <v>220</v>
      </c>
      <c r="H498" s="361"/>
      <c r="I498" s="38" t="s">
        <v>1136</v>
      </c>
      <c r="J498" s="38" t="s">
        <v>1136</v>
      </c>
      <c r="K498" s="451" t="s">
        <v>1136</v>
      </c>
      <c r="L498" s="361"/>
      <c r="M498" s="44" t="s">
        <v>220</v>
      </c>
      <c r="N498" s="58" t="s">
        <v>224</v>
      </c>
      <c r="O498" s="466" t="s">
        <v>1136</v>
      </c>
      <c r="P498" s="531"/>
      <c r="Q498" s="532"/>
    </row>
    <row r="499" spans="2:17" x14ac:dyDescent="0.35">
      <c r="B499" s="429" t="s">
        <v>1135</v>
      </c>
      <c r="C499" s="382"/>
      <c r="D499" s="382"/>
      <c r="E499" s="382"/>
      <c r="F499" s="361"/>
      <c r="G499" s="463" t="s">
        <v>220</v>
      </c>
      <c r="H499" s="361"/>
      <c r="I499" s="45" t="s">
        <v>1134</v>
      </c>
      <c r="J499" s="45" t="s">
        <v>1134</v>
      </c>
      <c r="K499" s="463" t="s">
        <v>1134</v>
      </c>
      <c r="L499" s="361"/>
      <c r="M499" s="47" t="s">
        <v>18</v>
      </c>
      <c r="N499" s="59" t="s">
        <v>18</v>
      </c>
      <c r="O499" s="461" t="s">
        <v>1134</v>
      </c>
      <c r="P499" s="539"/>
      <c r="Q499" s="540"/>
    </row>
    <row r="500" spans="2:17" x14ac:dyDescent="0.35">
      <c r="B500" s="47" t="s">
        <v>18</v>
      </c>
      <c r="C500" s="462" t="s">
        <v>32</v>
      </c>
      <c r="D500" s="382"/>
      <c r="E500" s="382"/>
      <c r="F500" s="361"/>
      <c r="G500" s="425" t="s">
        <v>18</v>
      </c>
      <c r="H500" s="361"/>
      <c r="I500" s="52" t="s">
        <v>18</v>
      </c>
      <c r="J500" s="52" t="s">
        <v>18</v>
      </c>
      <c r="K500" s="425" t="s">
        <v>18</v>
      </c>
      <c r="L500" s="361"/>
      <c r="M500" s="47" t="s">
        <v>18</v>
      </c>
      <c r="N500" s="53" t="s">
        <v>18</v>
      </c>
      <c r="O500" s="455" t="s">
        <v>18</v>
      </c>
      <c r="P500" s="530"/>
      <c r="Q500" s="462"/>
    </row>
    <row r="501" spans="2:17" x14ac:dyDescent="0.35">
      <c r="B501" s="27" t="s">
        <v>18</v>
      </c>
      <c r="C501" s="57" t="s">
        <v>18</v>
      </c>
      <c r="D501" s="427" t="s">
        <v>36</v>
      </c>
      <c r="E501" s="382"/>
      <c r="F501" s="361"/>
      <c r="G501" s="451" t="s">
        <v>220</v>
      </c>
      <c r="H501" s="361"/>
      <c r="I501" s="38" t="s">
        <v>1133</v>
      </c>
      <c r="J501" s="38" t="s">
        <v>1132</v>
      </c>
      <c r="K501" s="451" t="s">
        <v>1131</v>
      </c>
      <c r="L501" s="361"/>
      <c r="M501" s="44" t="s">
        <v>1130</v>
      </c>
      <c r="N501" s="58" t="s">
        <v>224</v>
      </c>
      <c r="O501" s="466" t="s">
        <v>1129</v>
      </c>
      <c r="P501" s="531"/>
      <c r="Q501" s="532"/>
    </row>
    <row r="502" spans="2:17" x14ac:dyDescent="0.35">
      <c r="B502" s="27" t="s">
        <v>18</v>
      </c>
      <c r="C502" s="57" t="s">
        <v>18</v>
      </c>
      <c r="D502" s="427" t="s">
        <v>34</v>
      </c>
      <c r="E502" s="382"/>
      <c r="F502" s="361"/>
      <c r="G502" s="451" t="s">
        <v>220</v>
      </c>
      <c r="H502" s="361"/>
      <c r="I502" s="38" t="s">
        <v>1128</v>
      </c>
      <c r="J502" s="38" t="s">
        <v>977</v>
      </c>
      <c r="K502" s="451" t="s">
        <v>1127</v>
      </c>
      <c r="L502" s="361"/>
      <c r="M502" s="44" t="s">
        <v>1126</v>
      </c>
      <c r="N502" s="58" t="s">
        <v>224</v>
      </c>
      <c r="O502" s="466" t="s">
        <v>1125</v>
      </c>
      <c r="P502" s="531"/>
      <c r="Q502" s="532"/>
    </row>
    <row r="503" spans="2:17" x14ac:dyDescent="0.35">
      <c r="B503" s="27" t="s">
        <v>18</v>
      </c>
      <c r="C503" s="75" t="s">
        <v>18</v>
      </c>
      <c r="D503" s="458" t="s">
        <v>37</v>
      </c>
      <c r="E503" s="382"/>
      <c r="F503" s="361"/>
      <c r="G503" s="451" t="s">
        <v>220</v>
      </c>
      <c r="H503" s="555"/>
      <c r="I503" s="38" t="s">
        <v>1124</v>
      </c>
      <c r="J503" s="38" t="s">
        <v>1123</v>
      </c>
      <c r="K503" s="451" t="s">
        <v>1122</v>
      </c>
      <c r="L503" s="555"/>
      <c r="M503" s="38" t="s">
        <v>1121</v>
      </c>
      <c r="N503" s="129" t="s">
        <v>224</v>
      </c>
      <c r="O503" s="451" t="s">
        <v>1120</v>
      </c>
      <c r="P503" s="451"/>
      <c r="Q503" s="451"/>
    </row>
    <row r="504" spans="2:17" s="10" customFormat="1" x14ac:dyDescent="0.35">
      <c r="B504" s="61"/>
      <c r="C504" s="61"/>
      <c r="D504" s="61"/>
      <c r="E504" s="78"/>
      <c r="F504" s="78"/>
      <c r="G504" s="86"/>
      <c r="H504" s="78"/>
      <c r="I504" s="86"/>
      <c r="J504" s="86"/>
      <c r="K504" s="86"/>
      <c r="L504" s="78"/>
      <c r="M504" s="86"/>
      <c r="N504" s="72"/>
      <c r="O504" s="86"/>
      <c r="P504" s="86"/>
      <c r="Q504" s="86"/>
    </row>
    <row r="505" spans="2:17" s="121" customFormat="1" x14ac:dyDescent="0.35">
      <c r="B505" s="519" t="s">
        <v>18</v>
      </c>
      <c r="C505" s="484"/>
      <c r="D505" s="484"/>
      <c r="E505" s="484"/>
      <c r="F505" s="445"/>
      <c r="G505" s="431" t="s">
        <v>1146</v>
      </c>
      <c r="H505" s="382"/>
      <c r="I505" s="382"/>
      <c r="J505" s="361"/>
      <c r="K505" s="431" t="s">
        <v>1145</v>
      </c>
      <c r="L505" s="382"/>
      <c r="M505" s="382"/>
      <c r="N505" s="382"/>
      <c r="O505" s="382"/>
      <c r="P505" s="382"/>
      <c r="Q505" s="361"/>
    </row>
    <row r="506" spans="2:17" s="121" customFormat="1" x14ac:dyDescent="0.35">
      <c r="B506" s="498" t="s">
        <v>18</v>
      </c>
      <c r="C506" s="473"/>
      <c r="D506" s="473"/>
      <c r="E506" s="473"/>
      <c r="F506" s="449"/>
      <c r="G506" s="431" t="s">
        <v>1144</v>
      </c>
      <c r="H506" s="361"/>
      <c r="I506" s="122" t="s">
        <v>1143</v>
      </c>
      <c r="J506" s="122" t="s">
        <v>1142</v>
      </c>
      <c r="K506" s="431" t="s">
        <v>1141</v>
      </c>
      <c r="L506" s="361"/>
      <c r="M506" s="431" t="s">
        <v>1140</v>
      </c>
      <c r="N506" s="361"/>
      <c r="O506" s="508" t="s">
        <v>1139</v>
      </c>
      <c r="P506" s="509"/>
      <c r="Q506" s="510"/>
    </row>
    <row r="507" spans="2:17" x14ac:dyDescent="0.35">
      <c r="B507" s="27" t="s">
        <v>18</v>
      </c>
      <c r="C507" s="57" t="s">
        <v>18</v>
      </c>
      <c r="D507" s="427" t="s">
        <v>33</v>
      </c>
      <c r="E507" s="382"/>
      <c r="F507" s="361"/>
      <c r="G507" s="451" t="s">
        <v>220</v>
      </c>
      <c r="H507" s="361"/>
      <c r="I507" s="38" t="s">
        <v>1119</v>
      </c>
      <c r="J507" s="38" t="s">
        <v>1118</v>
      </c>
      <c r="K507" s="451" t="s">
        <v>1117</v>
      </c>
      <c r="L507" s="361"/>
      <c r="M507" s="44" t="s">
        <v>220</v>
      </c>
      <c r="N507" s="58" t="s">
        <v>224</v>
      </c>
      <c r="O507" s="466" t="s">
        <v>1117</v>
      </c>
      <c r="P507" s="531"/>
      <c r="Q507" s="532"/>
    </row>
    <row r="508" spans="2:17" x14ac:dyDescent="0.35">
      <c r="B508" s="27" t="s">
        <v>18</v>
      </c>
      <c r="C508" s="57" t="s">
        <v>18</v>
      </c>
      <c r="D508" s="427" t="s">
        <v>35</v>
      </c>
      <c r="E508" s="382"/>
      <c r="F508" s="361"/>
      <c r="G508" s="451" t="s">
        <v>220</v>
      </c>
      <c r="H508" s="361"/>
      <c r="I508" s="38" t="s">
        <v>1116</v>
      </c>
      <c r="J508" s="38" t="s">
        <v>1115</v>
      </c>
      <c r="K508" s="451" t="s">
        <v>613</v>
      </c>
      <c r="L508" s="361"/>
      <c r="M508" s="44" t="s">
        <v>220</v>
      </c>
      <c r="N508" s="58" t="s">
        <v>224</v>
      </c>
      <c r="O508" s="466" t="s">
        <v>613</v>
      </c>
      <c r="P508" s="531"/>
      <c r="Q508" s="532"/>
    </row>
    <row r="509" spans="2:17" x14ac:dyDescent="0.35">
      <c r="B509" s="429" t="s">
        <v>530</v>
      </c>
      <c r="C509" s="382"/>
      <c r="D509" s="382"/>
      <c r="E509" s="382"/>
      <c r="F509" s="361"/>
      <c r="G509" s="463" t="s">
        <v>220</v>
      </c>
      <c r="H509" s="361"/>
      <c r="I509" s="45" t="s">
        <v>1114</v>
      </c>
      <c r="J509" s="45" t="s">
        <v>1113</v>
      </c>
      <c r="K509" s="463" t="s">
        <v>1112</v>
      </c>
      <c r="L509" s="361"/>
      <c r="M509" s="47" t="s">
        <v>18</v>
      </c>
      <c r="N509" s="59" t="s">
        <v>18</v>
      </c>
      <c r="O509" s="461" t="s">
        <v>1111</v>
      </c>
      <c r="P509" s="539"/>
      <c r="Q509" s="540"/>
    </row>
    <row r="510" spans="2:17" x14ac:dyDescent="0.35">
      <c r="B510" s="429" t="s">
        <v>529</v>
      </c>
      <c r="C510" s="382"/>
      <c r="D510" s="382"/>
      <c r="E510" s="382"/>
      <c r="F510" s="361"/>
      <c r="G510" s="463" t="s">
        <v>220</v>
      </c>
      <c r="H510" s="361"/>
      <c r="I510" s="45" t="s">
        <v>1110</v>
      </c>
      <c r="J510" s="45" t="s">
        <v>1109</v>
      </c>
      <c r="K510" s="463" t="s">
        <v>1108</v>
      </c>
      <c r="L510" s="361"/>
      <c r="M510" s="47" t="s">
        <v>18</v>
      </c>
      <c r="N510" s="59" t="s">
        <v>18</v>
      </c>
      <c r="O510" s="461" t="s">
        <v>1107</v>
      </c>
      <c r="P510" s="539"/>
      <c r="Q510" s="540"/>
    </row>
    <row r="511" spans="2:17" x14ac:dyDescent="0.35">
      <c r="B511" s="47" t="s">
        <v>18</v>
      </c>
      <c r="C511" s="462" t="s">
        <v>38</v>
      </c>
      <c r="D511" s="382"/>
      <c r="E511" s="382"/>
      <c r="F511" s="361"/>
      <c r="G511" s="425" t="s">
        <v>18</v>
      </c>
      <c r="H511" s="361"/>
      <c r="I511" s="52" t="s">
        <v>18</v>
      </c>
      <c r="J511" s="52" t="s">
        <v>18</v>
      </c>
      <c r="K511" s="425" t="s">
        <v>18</v>
      </c>
      <c r="L511" s="361"/>
      <c r="M511" s="47" t="s">
        <v>18</v>
      </c>
      <c r="N511" s="53" t="s">
        <v>18</v>
      </c>
      <c r="O511" s="455" t="s">
        <v>18</v>
      </c>
      <c r="P511" s="530"/>
      <c r="Q511" s="462"/>
    </row>
    <row r="512" spans="2:17" x14ac:dyDescent="0.35">
      <c r="B512" s="47" t="s">
        <v>18</v>
      </c>
      <c r="C512" s="462" t="s">
        <v>39</v>
      </c>
      <c r="D512" s="382"/>
      <c r="E512" s="382"/>
      <c r="F512" s="361"/>
      <c r="G512" s="425" t="s">
        <v>18</v>
      </c>
      <c r="H512" s="361"/>
      <c r="I512" s="52" t="s">
        <v>18</v>
      </c>
      <c r="J512" s="52" t="s">
        <v>18</v>
      </c>
      <c r="K512" s="425" t="s">
        <v>18</v>
      </c>
      <c r="L512" s="361"/>
      <c r="M512" s="47" t="s">
        <v>18</v>
      </c>
      <c r="N512" s="53" t="s">
        <v>18</v>
      </c>
      <c r="O512" s="455" t="s">
        <v>18</v>
      </c>
      <c r="P512" s="530"/>
      <c r="Q512" s="462"/>
    </row>
    <row r="513" spans="2:17" x14ac:dyDescent="0.35">
      <c r="B513" s="27" t="s">
        <v>18</v>
      </c>
      <c r="C513" s="57" t="s">
        <v>18</v>
      </c>
      <c r="D513" s="427" t="s">
        <v>41</v>
      </c>
      <c r="E513" s="382"/>
      <c r="F513" s="361"/>
      <c r="G513" s="451" t="s">
        <v>220</v>
      </c>
      <c r="H513" s="361"/>
      <c r="I513" s="38" t="s">
        <v>1106</v>
      </c>
      <c r="J513" s="38" t="s">
        <v>1105</v>
      </c>
      <c r="K513" s="451" t="s">
        <v>1104</v>
      </c>
      <c r="L513" s="361"/>
      <c r="M513" s="44" t="s">
        <v>1103</v>
      </c>
      <c r="N513" s="58" t="s">
        <v>224</v>
      </c>
      <c r="O513" s="466" t="s">
        <v>1102</v>
      </c>
      <c r="P513" s="531"/>
      <c r="Q513" s="532"/>
    </row>
    <row r="514" spans="2:17" x14ac:dyDescent="0.35">
      <c r="B514" s="27" t="s">
        <v>18</v>
      </c>
      <c r="C514" s="57" t="s">
        <v>18</v>
      </c>
      <c r="D514" s="427" t="s">
        <v>42</v>
      </c>
      <c r="E514" s="382"/>
      <c r="F514" s="361"/>
      <c r="G514" s="451" t="s">
        <v>220</v>
      </c>
      <c r="H514" s="361"/>
      <c r="I514" s="38" t="s">
        <v>1101</v>
      </c>
      <c r="J514" s="38" t="s">
        <v>1100</v>
      </c>
      <c r="K514" s="451" t="s">
        <v>282</v>
      </c>
      <c r="L514" s="361"/>
      <c r="M514" s="44" t="s">
        <v>1099</v>
      </c>
      <c r="N514" s="58" t="s">
        <v>224</v>
      </c>
      <c r="O514" s="466" t="s">
        <v>1098</v>
      </c>
      <c r="P514" s="531"/>
      <c r="Q514" s="532"/>
    </row>
    <row r="515" spans="2:17" x14ac:dyDescent="0.35">
      <c r="B515" s="27" t="s">
        <v>18</v>
      </c>
      <c r="C515" s="57" t="s">
        <v>18</v>
      </c>
      <c r="D515" s="427" t="s">
        <v>40</v>
      </c>
      <c r="E515" s="382"/>
      <c r="F515" s="361"/>
      <c r="G515" s="451" t="s">
        <v>220</v>
      </c>
      <c r="H515" s="361"/>
      <c r="I515" s="38" t="s">
        <v>1097</v>
      </c>
      <c r="J515" s="38" t="s">
        <v>1096</v>
      </c>
      <c r="K515" s="451" t="s">
        <v>310</v>
      </c>
      <c r="L515" s="361"/>
      <c r="M515" s="44" t="s">
        <v>823</v>
      </c>
      <c r="N515" s="58" t="s">
        <v>224</v>
      </c>
      <c r="O515" s="466" t="s">
        <v>298</v>
      </c>
      <c r="P515" s="531"/>
      <c r="Q515" s="532"/>
    </row>
    <row r="516" spans="2:17" x14ac:dyDescent="0.35">
      <c r="B516" s="429" t="s">
        <v>425</v>
      </c>
      <c r="C516" s="382"/>
      <c r="D516" s="382"/>
      <c r="E516" s="382"/>
      <c r="F516" s="361"/>
      <c r="G516" s="463" t="s">
        <v>220</v>
      </c>
      <c r="H516" s="361"/>
      <c r="I516" s="45" t="s">
        <v>1095</v>
      </c>
      <c r="J516" s="45" t="s">
        <v>1094</v>
      </c>
      <c r="K516" s="463" t="s">
        <v>1093</v>
      </c>
      <c r="L516" s="361"/>
      <c r="M516" s="47" t="s">
        <v>18</v>
      </c>
      <c r="N516" s="59" t="s">
        <v>18</v>
      </c>
      <c r="O516" s="461" t="s">
        <v>328</v>
      </c>
      <c r="P516" s="539"/>
      <c r="Q516" s="540"/>
    </row>
    <row r="517" spans="2:17" x14ac:dyDescent="0.35">
      <c r="B517" s="47" t="s">
        <v>18</v>
      </c>
      <c r="C517" s="462" t="s">
        <v>43</v>
      </c>
      <c r="D517" s="382"/>
      <c r="E517" s="382"/>
      <c r="F517" s="361"/>
      <c r="G517" s="425" t="s">
        <v>18</v>
      </c>
      <c r="H517" s="361"/>
      <c r="I517" s="52" t="s">
        <v>18</v>
      </c>
      <c r="J517" s="52" t="s">
        <v>18</v>
      </c>
      <c r="K517" s="425" t="s">
        <v>18</v>
      </c>
      <c r="L517" s="361"/>
      <c r="M517" s="47" t="s">
        <v>18</v>
      </c>
      <c r="N517" s="53" t="s">
        <v>18</v>
      </c>
      <c r="O517" s="455" t="s">
        <v>18</v>
      </c>
      <c r="P517" s="530"/>
      <c r="Q517" s="462"/>
    </row>
    <row r="518" spans="2:17" x14ac:dyDescent="0.35">
      <c r="B518" s="27" t="s">
        <v>18</v>
      </c>
      <c r="C518" s="57" t="s">
        <v>18</v>
      </c>
      <c r="D518" s="427" t="s">
        <v>44</v>
      </c>
      <c r="E518" s="382"/>
      <c r="F518" s="361"/>
      <c r="G518" s="451" t="s">
        <v>220</v>
      </c>
      <c r="H518" s="361"/>
      <c r="I518" s="38" t="s">
        <v>1092</v>
      </c>
      <c r="J518" s="38" t="s">
        <v>1091</v>
      </c>
      <c r="K518" s="451" t="s">
        <v>1090</v>
      </c>
      <c r="L518" s="361"/>
      <c r="M518" s="44" t="s">
        <v>1089</v>
      </c>
      <c r="N518" s="58" t="s">
        <v>224</v>
      </c>
      <c r="O518" s="466" t="s">
        <v>1088</v>
      </c>
      <c r="P518" s="531"/>
      <c r="Q518" s="532"/>
    </row>
    <row r="519" spans="2:17" x14ac:dyDescent="0.35">
      <c r="B519" s="27" t="s">
        <v>18</v>
      </c>
      <c r="C519" s="57" t="s">
        <v>18</v>
      </c>
      <c r="D519" s="427" t="s">
        <v>45</v>
      </c>
      <c r="E519" s="382"/>
      <c r="F519" s="361"/>
      <c r="G519" s="451" t="s">
        <v>220</v>
      </c>
      <c r="H519" s="361"/>
      <c r="I519" s="38" t="s">
        <v>1087</v>
      </c>
      <c r="J519" s="38" t="s">
        <v>1086</v>
      </c>
      <c r="K519" s="451" t="s">
        <v>276</v>
      </c>
      <c r="L519" s="361"/>
      <c r="M519" s="44" t="s">
        <v>286</v>
      </c>
      <c r="N519" s="58" t="s">
        <v>224</v>
      </c>
      <c r="O519" s="466" t="s">
        <v>294</v>
      </c>
      <c r="P519" s="531"/>
      <c r="Q519" s="532"/>
    </row>
    <row r="520" spans="2:17" x14ac:dyDescent="0.35">
      <c r="B520" s="27" t="s">
        <v>18</v>
      </c>
      <c r="C520" s="57" t="s">
        <v>18</v>
      </c>
      <c r="D520" s="427" t="s">
        <v>46</v>
      </c>
      <c r="E520" s="382"/>
      <c r="F520" s="361"/>
      <c r="G520" s="451" t="s">
        <v>18</v>
      </c>
      <c r="H520" s="361"/>
      <c r="I520" s="38" t="s">
        <v>18</v>
      </c>
      <c r="J520" s="38" t="s">
        <v>18</v>
      </c>
      <c r="K520" s="451" t="s">
        <v>18</v>
      </c>
      <c r="L520" s="361"/>
      <c r="M520" s="44" t="s">
        <v>18</v>
      </c>
      <c r="N520" s="58" t="s">
        <v>18</v>
      </c>
      <c r="O520" s="466" t="s">
        <v>18</v>
      </c>
      <c r="P520" s="531"/>
      <c r="Q520" s="532"/>
    </row>
    <row r="521" spans="2:17" x14ac:dyDescent="0.35">
      <c r="B521" s="27" t="s">
        <v>18</v>
      </c>
      <c r="C521" s="57" t="s">
        <v>18</v>
      </c>
      <c r="D521" s="57" t="s">
        <v>18</v>
      </c>
      <c r="E521" s="427" t="s">
        <v>1085</v>
      </c>
      <c r="F521" s="361"/>
      <c r="G521" s="451" t="s">
        <v>220</v>
      </c>
      <c r="H521" s="361"/>
      <c r="I521" s="38" t="s">
        <v>220</v>
      </c>
      <c r="J521" s="38" t="s">
        <v>220</v>
      </c>
      <c r="K521" s="451" t="s">
        <v>670</v>
      </c>
      <c r="L521" s="361"/>
      <c r="M521" s="44" t="s">
        <v>309</v>
      </c>
      <c r="N521" s="58" t="s">
        <v>224</v>
      </c>
      <c r="O521" s="466" t="s">
        <v>220</v>
      </c>
      <c r="P521" s="531"/>
      <c r="Q521" s="532"/>
    </row>
    <row r="522" spans="2:17" x14ac:dyDescent="0.35">
      <c r="B522" s="27" t="s">
        <v>18</v>
      </c>
      <c r="C522" s="57" t="s">
        <v>18</v>
      </c>
      <c r="D522" s="57" t="s">
        <v>18</v>
      </c>
      <c r="E522" s="427" t="s">
        <v>1085</v>
      </c>
      <c r="F522" s="361"/>
      <c r="G522" s="451" t="s">
        <v>220</v>
      </c>
      <c r="H522" s="361"/>
      <c r="I522" s="38" t="s">
        <v>412</v>
      </c>
      <c r="J522" s="38" t="s">
        <v>220</v>
      </c>
      <c r="K522" s="451" t="s">
        <v>220</v>
      </c>
      <c r="L522" s="361"/>
      <c r="M522" s="44" t="s">
        <v>220</v>
      </c>
      <c r="N522" s="58" t="s">
        <v>224</v>
      </c>
      <c r="O522" s="466" t="s">
        <v>220</v>
      </c>
      <c r="P522" s="531"/>
      <c r="Q522" s="532"/>
    </row>
    <row r="523" spans="2:17" x14ac:dyDescent="0.35">
      <c r="B523" s="83" t="s">
        <v>18</v>
      </c>
      <c r="C523" s="84" t="s">
        <v>18</v>
      </c>
      <c r="D523" s="84" t="s">
        <v>18</v>
      </c>
      <c r="E523" s="536" t="s">
        <v>1084</v>
      </c>
      <c r="F523" s="445"/>
      <c r="G523" s="485" t="s">
        <v>220</v>
      </c>
      <c r="H523" s="445"/>
      <c r="I523" s="80" t="s">
        <v>220</v>
      </c>
      <c r="J523" s="80" t="s">
        <v>220</v>
      </c>
      <c r="K523" s="485" t="s">
        <v>568</v>
      </c>
      <c r="L523" s="445"/>
      <c r="M523" s="81" t="s">
        <v>309</v>
      </c>
      <c r="N523" s="88" t="s">
        <v>224</v>
      </c>
      <c r="O523" s="486" t="s">
        <v>220</v>
      </c>
      <c r="P523" s="551"/>
      <c r="Q523" s="552"/>
    </row>
    <row r="524" spans="2:17" x14ac:dyDescent="0.35">
      <c r="B524" s="102" t="s">
        <v>18</v>
      </c>
      <c r="C524" s="103" t="s">
        <v>18</v>
      </c>
      <c r="D524" s="103" t="s">
        <v>18</v>
      </c>
      <c r="E524" s="554" t="s">
        <v>1083</v>
      </c>
      <c r="F524" s="514"/>
      <c r="G524" s="489" t="s">
        <v>220</v>
      </c>
      <c r="H524" s="478"/>
      <c r="I524" s="123" t="s">
        <v>383</v>
      </c>
      <c r="J524" s="123" t="s">
        <v>220</v>
      </c>
      <c r="K524" s="489" t="s">
        <v>220</v>
      </c>
      <c r="L524" s="478"/>
      <c r="M524" s="123" t="s">
        <v>220</v>
      </c>
      <c r="N524" s="130" t="s">
        <v>224</v>
      </c>
      <c r="O524" s="489" t="s">
        <v>220</v>
      </c>
      <c r="P524" s="489"/>
      <c r="Q524" s="489"/>
    </row>
    <row r="525" spans="2:17" s="10" customFormat="1" x14ac:dyDescent="0.35">
      <c r="B525" s="61"/>
      <c r="C525" s="61"/>
      <c r="D525" s="61"/>
      <c r="E525" s="61"/>
      <c r="F525" s="78"/>
      <c r="G525" s="86"/>
      <c r="H525" s="78"/>
      <c r="I525" s="86"/>
      <c r="J525" s="86"/>
      <c r="K525" s="86"/>
      <c r="L525" s="78"/>
      <c r="M525" s="86"/>
      <c r="N525" s="72"/>
      <c r="O525" s="86"/>
      <c r="P525" s="86"/>
      <c r="Q525" s="86"/>
    </row>
    <row r="526" spans="2:17" s="121" customFormat="1" x14ac:dyDescent="0.35">
      <c r="B526" s="519" t="s">
        <v>18</v>
      </c>
      <c r="C526" s="484"/>
      <c r="D526" s="484"/>
      <c r="E526" s="484"/>
      <c r="F526" s="445"/>
      <c r="G526" s="431" t="s">
        <v>1146</v>
      </c>
      <c r="H526" s="382"/>
      <c r="I526" s="382"/>
      <c r="J526" s="361"/>
      <c r="K526" s="431" t="s">
        <v>1145</v>
      </c>
      <c r="L526" s="382"/>
      <c r="M526" s="382"/>
      <c r="N526" s="382"/>
      <c r="O526" s="382"/>
      <c r="P526" s="382"/>
      <c r="Q526" s="361"/>
    </row>
    <row r="527" spans="2:17" s="121" customFormat="1" x14ac:dyDescent="0.35">
      <c r="B527" s="498" t="s">
        <v>18</v>
      </c>
      <c r="C527" s="473"/>
      <c r="D527" s="473"/>
      <c r="E527" s="473"/>
      <c r="F527" s="449"/>
      <c r="G527" s="431" t="s">
        <v>1144</v>
      </c>
      <c r="H527" s="361"/>
      <c r="I527" s="122" t="s">
        <v>1143</v>
      </c>
      <c r="J527" s="122" t="s">
        <v>1142</v>
      </c>
      <c r="K527" s="431" t="s">
        <v>1141</v>
      </c>
      <c r="L527" s="361"/>
      <c r="M527" s="431" t="s">
        <v>1140</v>
      </c>
      <c r="N527" s="361"/>
      <c r="O527" s="508" t="s">
        <v>1139</v>
      </c>
      <c r="P527" s="509"/>
      <c r="Q527" s="510"/>
    </row>
    <row r="528" spans="2:17" x14ac:dyDescent="0.35">
      <c r="B528" s="27" t="s">
        <v>18</v>
      </c>
      <c r="C528" s="57" t="s">
        <v>18</v>
      </c>
      <c r="D528" s="57" t="s">
        <v>18</v>
      </c>
      <c r="E528" s="427" t="s">
        <v>49</v>
      </c>
      <c r="F528" s="361"/>
      <c r="G528" s="451" t="s">
        <v>220</v>
      </c>
      <c r="H528" s="361"/>
      <c r="I528" s="38" t="s">
        <v>220</v>
      </c>
      <c r="J528" s="38" t="s">
        <v>220</v>
      </c>
      <c r="K528" s="451" t="s">
        <v>670</v>
      </c>
      <c r="L528" s="361"/>
      <c r="M528" s="44" t="s">
        <v>309</v>
      </c>
      <c r="N528" s="58" t="s">
        <v>224</v>
      </c>
      <c r="O528" s="466" t="s">
        <v>220</v>
      </c>
      <c r="P528" s="531"/>
      <c r="Q528" s="532"/>
    </row>
    <row r="529" spans="2:17" x14ac:dyDescent="0.35">
      <c r="B529" s="27" t="s">
        <v>18</v>
      </c>
      <c r="C529" s="57" t="s">
        <v>18</v>
      </c>
      <c r="D529" s="57" t="s">
        <v>18</v>
      </c>
      <c r="E529" s="427" t="s">
        <v>49</v>
      </c>
      <c r="F529" s="361"/>
      <c r="G529" s="451" t="s">
        <v>220</v>
      </c>
      <c r="H529" s="361"/>
      <c r="I529" s="38" t="s">
        <v>220</v>
      </c>
      <c r="J529" s="38" t="s">
        <v>1082</v>
      </c>
      <c r="K529" s="451" t="s">
        <v>220</v>
      </c>
      <c r="L529" s="361"/>
      <c r="M529" s="44" t="s">
        <v>220</v>
      </c>
      <c r="N529" s="58" t="s">
        <v>224</v>
      </c>
      <c r="O529" s="563">
        <v>70000</v>
      </c>
      <c r="P529" s="531"/>
      <c r="Q529" s="532"/>
    </row>
    <row r="530" spans="2:17" x14ac:dyDescent="0.35">
      <c r="B530" s="83" t="s">
        <v>18</v>
      </c>
      <c r="C530" s="84" t="s">
        <v>18</v>
      </c>
      <c r="D530" s="84" t="s">
        <v>18</v>
      </c>
      <c r="E530" s="536" t="s">
        <v>49</v>
      </c>
      <c r="F530" s="445"/>
      <c r="G530" s="485" t="s">
        <v>220</v>
      </c>
      <c r="H530" s="445"/>
      <c r="I530" s="184" t="s">
        <v>1081</v>
      </c>
      <c r="J530" s="184" t="s">
        <v>220</v>
      </c>
      <c r="K530" s="485" t="s">
        <v>220</v>
      </c>
      <c r="L530" s="445"/>
      <c r="M530" s="185" t="s">
        <v>220</v>
      </c>
      <c r="N530" s="88" t="s">
        <v>224</v>
      </c>
      <c r="O530" s="486" t="s">
        <v>220</v>
      </c>
      <c r="P530" s="551"/>
      <c r="Q530" s="552"/>
    </row>
    <row r="531" spans="2:17" x14ac:dyDescent="0.35">
      <c r="B531" s="102" t="s">
        <v>18</v>
      </c>
      <c r="C531" s="192" t="s">
        <v>18</v>
      </c>
      <c r="D531" s="192" t="s">
        <v>18</v>
      </c>
      <c r="E531" s="553" t="s">
        <v>50</v>
      </c>
      <c r="F531" s="478"/>
      <c r="G531" s="526" t="s">
        <v>220</v>
      </c>
      <c r="H531" s="478"/>
      <c r="I531" s="186" t="s">
        <v>220</v>
      </c>
      <c r="J531" s="186" t="s">
        <v>220</v>
      </c>
      <c r="K531" s="489" t="s">
        <v>1080</v>
      </c>
      <c r="L531" s="478"/>
      <c r="M531" s="186" t="s">
        <v>309</v>
      </c>
      <c r="N531" s="130" t="s">
        <v>224</v>
      </c>
      <c r="O531" s="489" t="s">
        <v>220</v>
      </c>
      <c r="P531" s="489"/>
      <c r="Q531" s="489"/>
    </row>
    <row r="532" spans="2:17" x14ac:dyDescent="0.35">
      <c r="B532" s="89" t="s">
        <v>18</v>
      </c>
      <c r="C532" s="90" t="s">
        <v>18</v>
      </c>
      <c r="D532" s="90" t="s">
        <v>18</v>
      </c>
      <c r="E532" s="520" t="s">
        <v>50</v>
      </c>
      <c r="F532" s="449"/>
      <c r="G532" s="521" t="s">
        <v>220</v>
      </c>
      <c r="H532" s="449"/>
      <c r="I532" s="91" t="s">
        <v>276</v>
      </c>
      <c r="J532" s="91" t="s">
        <v>1079</v>
      </c>
      <c r="K532" s="521" t="s">
        <v>220</v>
      </c>
      <c r="L532" s="449"/>
      <c r="M532" s="92" t="s">
        <v>220</v>
      </c>
      <c r="N532" s="93" t="s">
        <v>224</v>
      </c>
      <c r="O532" s="533" t="s">
        <v>220</v>
      </c>
      <c r="P532" s="534"/>
      <c r="Q532" s="535"/>
    </row>
    <row r="533" spans="2:17" s="173" customFormat="1" x14ac:dyDescent="0.35">
      <c r="B533" s="89" t="s">
        <v>18</v>
      </c>
      <c r="C533" s="90" t="s">
        <v>18</v>
      </c>
      <c r="D533" s="90" t="s">
        <v>18</v>
      </c>
      <c r="E533" s="520" t="s">
        <v>50</v>
      </c>
      <c r="F533" s="449"/>
      <c r="G533" s="521" t="s">
        <v>220</v>
      </c>
      <c r="H533" s="449"/>
      <c r="I533" s="193">
        <v>0</v>
      </c>
      <c r="J533" s="193">
        <v>0</v>
      </c>
      <c r="K533" s="521" t="s">
        <v>220</v>
      </c>
      <c r="L533" s="449"/>
      <c r="M533" s="191" t="s">
        <v>220</v>
      </c>
      <c r="N533" s="93" t="s">
        <v>224</v>
      </c>
      <c r="O533" s="566">
        <v>30000</v>
      </c>
      <c r="P533" s="534"/>
      <c r="Q533" s="535"/>
    </row>
    <row r="534" spans="2:17" x14ac:dyDescent="0.35">
      <c r="B534" s="27" t="s">
        <v>18</v>
      </c>
      <c r="C534" s="57" t="s">
        <v>18</v>
      </c>
      <c r="D534" s="57" t="s">
        <v>18</v>
      </c>
      <c r="E534" s="427" t="s">
        <v>1078</v>
      </c>
      <c r="F534" s="361"/>
      <c r="G534" s="451" t="s">
        <v>220</v>
      </c>
      <c r="H534" s="361"/>
      <c r="I534" s="38" t="s">
        <v>220</v>
      </c>
      <c r="J534" s="38" t="s">
        <v>220</v>
      </c>
      <c r="K534" s="451" t="s">
        <v>299</v>
      </c>
      <c r="L534" s="361"/>
      <c r="M534" s="44" t="s">
        <v>309</v>
      </c>
      <c r="N534" s="58" t="s">
        <v>224</v>
      </c>
      <c r="O534" s="466" t="s">
        <v>220</v>
      </c>
      <c r="P534" s="531"/>
      <c r="Q534" s="532"/>
    </row>
    <row r="535" spans="2:17" x14ac:dyDescent="0.35">
      <c r="B535" s="27" t="s">
        <v>18</v>
      </c>
      <c r="C535" s="57" t="s">
        <v>18</v>
      </c>
      <c r="D535" s="57" t="s">
        <v>18</v>
      </c>
      <c r="E535" s="427" t="s">
        <v>1077</v>
      </c>
      <c r="F535" s="361"/>
      <c r="G535" s="451" t="s">
        <v>220</v>
      </c>
      <c r="H535" s="361"/>
      <c r="I535" s="38" t="s">
        <v>220</v>
      </c>
      <c r="J535" s="38" t="s">
        <v>220</v>
      </c>
      <c r="K535" s="451" t="s">
        <v>1076</v>
      </c>
      <c r="L535" s="361"/>
      <c r="M535" s="44" t="s">
        <v>309</v>
      </c>
      <c r="N535" s="58" t="s">
        <v>224</v>
      </c>
      <c r="O535" s="466" t="s">
        <v>220</v>
      </c>
      <c r="P535" s="531"/>
      <c r="Q535" s="532"/>
    </row>
    <row r="536" spans="2:17" x14ac:dyDescent="0.35">
      <c r="B536" s="27" t="s">
        <v>18</v>
      </c>
      <c r="C536" s="57" t="s">
        <v>18</v>
      </c>
      <c r="D536" s="57" t="s">
        <v>18</v>
      </c>
      <c r="E536" s="427" t="s">
        <v>1075</v>
      </c>
      <c r="F536" s="361"/>
      <c r="G536" s="451" t="s">
        <v>220</v>
      </c>
      <c r="H536" s="361"/>
      <c r="I536" s="38" t="s">
        <v>1074</v>
      </c>
      <c r="J536" s="38" t="s">
        <v>220</v>
      </c>
      <c r="K536" s="451" t="s">
        <v>220</v>
      </c>
      <c r="L536" s="361"/>
      <c r="M536" s="44" t="s">
        <v>220</v>
      </c>
      <c r="N536" s="58" t="s">
        <v>224</v>
      </c>
      <c r="O536" s="466" t="s">
        <v>220</v>
      </c>
      <c r="P536" s="531"/>
      <c r="Q536" s="532"/>
    </row>
    <row r="537" spans="2:17" x14ac:dyDescent="0.35">
      <c r="B537" s="27" t="s">
        <v>18</v>
      </c>
      <c r="C537" s="57" t="s">
        <v>18</v>
      </c>
      <c r="D537" s="57" t="s">
        <v>18</v>
      </c>
      <c r="E537" s="427" t="s">
        <v>1073</v>
      </c>
      <c r="F537" s="361"/>
      <c r="G537" s="451" t="s">
        <v>220</v>
      </c>
      <c r="H537" s="361"/>
      <c r="I537" s="38" t="s">
        <v>1072</v>
      </c>
      <c r="J537" s="38" t="s">
        <v>220</v>
      </c>
      <c r="K537" s="451" t="s">
        <v>220</v>
      </c>
      <c r="L537" s="361"/>
      <c r="M537" s="44" t="s">
        <v>220</v>
      </c>
      <c r="N537" s="58" t="s">
        <v>224</v>
      </c>
      <c r="O537" s="466" t="s">
        <v>220</v>
      </c>
      <c r="P537" s="531"/>
      <c r="Q537" s="532"/>
    </row>
    <row r="538" spans="2:17" x14ac:dyDescent="0.35">
      <c r="B538" s="27" t="s">
        <v>18</v>
      </c>
      <c r="C538" s="57" t="s">
        <v>18</v>
      </c>
      <c r="D538" s="57" t="s">
        <v>18</v>
      </c>
      <c r="E538" s="427" t="s">
        <v>1071</v>
      </c>
      <c r="F538" s="361"/>
      <c r="G538" s="451" t="s">
        <v>220</v>
      </c>
      <c r="H538" s="361"/>
      <c r="I538" s="38" t="s">
        <v>220</v>
      </c>
      <c r="J538" s="38" t="s">
        <v>1070</v>
      </c>
      <c r="K538" s="451" t="s">
        <v>220</v>
      </c>
      <c r="L538" s="361"/>
      <c r="M538" s="44" t="s">
        <v>220</v>
      </c>
      <c r="N538" s="58" t="s">
        <v>224</v>
      </c>
      <c r="O538" s="466" t="s">
        <v>220</v>
      </c>
      <c r="P538" s="531"/>
      <c r="Q538" s="532"/>
    </row>
    <row r="539" spans="2:17" x14ac:dyDescent="0.35">
      <c r="B539" s="27" t="s">
        <v>18</v>
      </c>
      <c r="C539" s="57" t="s">
        <v>18</v>
      </c>
      <c r="D539" s="57" t="s">
        <v>18</v>
      </c>
      <c r="E539" s="427" t="s">
        <v>1069</v>
      </c>
      <c r="F539" s="361"/>
      <c r="G539" s="451" t="s">
        <v>220</v>
      </c>
      <c r="H539" s="361"/>
      <c r="I539" s="38" t="s">
        <v>1068</v>
      </c>
      <c r="J539" s="38" t="s">
        <v>220</v>
      </c>
      <c r="K539" s="451" t="s">
        <v>220</v>
      </c>
      <c r="L539" s="361"/>
      <c r="M539" s="44" t="s">
        <v>220</v>
      </c>
      <c r="N539" s="58" t="s">
        <v>224</v>
      </c>
      <c r="O539" s="466" t="s">
        <v>220</v>
      </c>
      <c r="P539" s="531"/>
      <c r="Q539" s="532"/>
    </row>
    <row r="540" spans="2:17" x14ac:dyDescent="0.35">
      <c r="B540" s="27" t="s">
        <v>18</v>
      </c>
      <c r="C540" s="57" t="s">
        <v>18</v>
      </c>
      <c r="D540" s="57" t="s">
        <v>18</v>
      </c>
      <c r="E540" s="427" t="s">
        <v>1067</v>
      </c>
      <c r="F540" s="361"/>
      <c r="G540" s="451" t="s">
        <v>220</v>
      </c>
      <c r="H540" s="361"/>
      <c r="I540" s="38" t="s">
        <v>1066</v>
      </c>
      <c r="J540" s="38" t="s">
        <v>220</v>
      </c>
      <c r="K540" s="451" t="s">
        <v>220</v>
      </c>
      <c r="L540" s="361"/>
      <c r="M540" s="44" t="s">
        <v>220</v>
      </c>
      <c r="N540" s="58" t="s">
        <v>224</v>
      </c>
      <c r="O540" s="466" t="s">
        <v>220</v>
      </c>
      <c r="P540" s="531"/>
      <c r="Q540" s="532"/>
    </row>
    <row r="541" spans="2:17" x14ac:dyDescent="0.35">
      <c r="B541" s="27" t="s">
        <v>18</v>
      </c>
      <c r="C541" s="57" t="s">
        <v>18</v>
      </c>
      <c r="D541" s="57" t="s">
        <v>18</v>
      </c>
      <c r="E541" s="427" t="s">
        <v>1065</v>
      </c>
      <c r="F541" s="361"/>
      <c r="G541" s="451" t="s">
        <v>220</v>
      </c>
      <c r="H541" s="361"/>
      <c r="I541" s="38" t="s">
        <v>220</v>
      </c>
      <c r="J541" s="38" t="s">
        <v>1064</v>
      </c>
      <c r="K541" s="451" t="s">
        <v>220</v>
      </c>
      <c r="L541" s="361"/>
      <c r="M541" s="44" t="s">
        <v>220</v>
      </c>
      <c r="N541" s="58" t="s">
        <v>224</v>
      </c>
      <c r="O541" s="466" t="s">
        <v>220</v>
      </c>
      <c r="P541" s="531"/>
      <c r="Q541" s="532"/>
    </row>
    <row r="542" spans="2:17" x14ac:dyDescent="0.35">
      <c r="B542" s="27" t="s">
        <v>18</v>
      </c>
      <c r="C542" s="57" t="s">
        <v>18</v>
      </c>
      <c r="D542" s="57" t="s">
        <v>18</v>
      </c>
      <c r="E542" s="427" t="s">
        <v>76</v>
      </c>
      <c r="F542" s="361"/>
      <c r="G542" s="451" t="s">
        <v>220</v>
      </c>
      <c r="H542" s="361"/>
      <c r="I542" s="38" t="s">
        <v>220</v>
      </c>
      <c r="J542" s="38" t="s">
        <v>220</v>
      </c>
      <c r="K542" s="451" t="s">
        <v>220</v>
      </c>
      <c r="L542" s="361"/>
      <c r="M542" s="44" t="s">
        <v>307</v>
      </c>
      <c r="N542" s="58" t="s">
        <v>224</v>
      </c>
      <c r="O542" s="466" t="s">
        <v>299</v>
      </c>
      <c r="P542" s="531"/>
      <c r="Q542" s="532"/>
    </row>
    <row r="543" spans="2:17" x14ac:dyDescent="0.35">
      <c r="B543" s="27" t="s">
        <v>18</v>
      </c>
      <c r="C543" s="57" t="s">
        <v>18</v>
      </c>
      <c r="D543" s="57" t="s">
        <v>18</v>
      </c>
      <c r="E543" s="427" t="s">
        <v>1063</v>
      </c>
      <c r="F543" s="361"/>
      <c r="G543" s="451" t="s">
        <v>220</v>
      </c>
      <c r="H543" s="361"/>
      <c r="I543" s="38" t="s">
        <v>220</v>
      </c>
      <c r="J543" s="38" t="s">
        <v>1062</v>
      </c>
      <c r="K543" s="451" t="s">
        <v>220</v>
      </c>
      <c r="L543" s="361"/>
      <c r="M543" s="44" t="s">
        <v>220</v>
      </c>
      <c r="N543" s="58" t="s">
        <v>224</v>
      </c>
      <c r="O543" s="466" t="s">
        <v>220</v>
      </c>
      <c r="P543" s="531"/>
      <c r="Q543" s="532"/>
    </row>
    <row r="544" spans="2:17" x14ac:dyDescent="0.35">
      <c r="B544" s="83" t="s">
        <v>18</v>
      </c>
      <c r="C544" s="84" t="s">
        <v>18</v>
      </c>
      <c r="D544" s="84" t="s">
        <v>18</v>
      </c>
      <c r="E544" s="536" t="s">
        <v>96</v>
      </c>
      <c r="F544" s="445"/>
      <c r="G544" s="485" t="s">
        <v>220</v>
      </c>
      <c r="H544" s="445"/>
      <c r="I544" s="80" t="s">
        <v>220</v>
      </c>
      <c r="J544" s="80" t="s">
        <v>220</v>
      </c>
      <c r="K544" s="485" t="s">
        <v>220</v>
      </c>
      <c r="L544" s="445"/>
      <c r="M544" s="81" t="s">
        <v>307</v>
      </c>
      <c r="N544" s="88" t="s">
        <v>224</v>
      </c>
      <c r="O544" s="486" t="s">
        <v>300</v>
      </c>
      <c r="P544" s="551"/>
      <c r="Q544" s="552"/>
    </row>
    <row r="545" spans="2:17" x14ac:dyDescent="0.35">
      <c r="B545" s="102" t="s">
        <v>18</v>
      </c>
      <c r="C545" s="103" t="s">
        <v>18</v>
      </c>
      <c r="D545" s="103" t="s">
        <v>18</v>
      </c>
      <c r="E545" s="522" t="s">
        <v>1061</v>
      </c>
      <c r="F545" s="515"/>
      <c r="G545" s="523" t="s">
        <v>220</v>
      </c>
      <c r="H545" s="515"/>
      <c r="I545" s="105" t="s">
        <v>220</v>
      </c>
      <c r="J545" s="105" t="s">
        <v>220</v>
      </c>
      <c r="K545" s="523" t="s">
        <v>300</v>
      </c>
      <c r="L545" s="515"/>
      <c r="M545" s="108" t="s">
        <v>309</v>
      </c>
      <c r="N545" s="107" t="s">
        <v>224</v>
      </c>
      <c r="O545" s="524" t="s">
        <v>220</v>
      </c>
      <c r="P545" s="525"/>
      <c r="Q545" s="526"/>
    </row>
    <row r="546" spans="2:17" s="10" customFormat="1" x14ac:dyDescent="0.35">
      <c r="B546" s="61"/>
      <c r="C546" s="61"/>
      <c r="D546" s="61"/>
      <c r="E546" s="61"/>
      <c r="F546" s="78"/>
      <c r="G546" s="86"/>
      <c r="H546" s="78"/>
      <c r="I546" s="86"/>
      <c r="J546" s="86"/>
      <c r="K546" s="86"/>
      <c r="L546" s="78"/>
      <c r="M546" s="86"/>
      <c r="N546" s="72"/>
      <c r="O546" s="86"/>
      <c r="P546" s="86"/>
      <c r="Q546" s="86"/>
    </row>
    <row r="547" spans="2:17" s="10" customFormat="1" x14ac:dyDescent="0.35">
      <c r="B547" s="61"/>
      <c r="C547" s="61"/>
      <c r="D547" s="61"/>
      <c r="E547" s="61"/>
      <c r="F547" s="78"/>
      <c r="G547" s="86"/>
      <c r="H547" s="78"/>
      <c r="I547" s="86"/>
      <c r="J547" s="86"/>
      <c r="K547" s="86"/>
      <c r="L547" s="78"/>
      <c r="M547" s="86"/>
      <c r="N547" s="72"/>
      <c r="O547" s="86"/>
      <c r="P547" s="86"/>
      <c r="Q547" s="86"/>
    </row>
    <row r="548" spans="2:17" s="121" customFormat="1" x14ac:dyDescent="0.35">
      <c r="B548" s="519" t="s">
        <v>18</v>
      </c>
      <c r="C548" s="484"/>
      <c r="D548" s="484"/>
      <c r="E548" s="484"/>
      <c r="F548" s="445"/>
      <c r="G548" s="431" t="s">
        <v>1146</v>
      </c>
      <c r="H548" s="382"/>
      <c r="I548" s="382"/>
      <c r="J548" s="361"/>
      <c r="K548" s="431" t="s">
        <v>1145</v>
      </c>
      <c r="L548" s="382"/>
      <c r="M548" s="382"/>
      <c r="N548" s="382"/>
      <c r="O548" s="382"/>
      <c r="P548" s="382"/>
      <c r="Q548" s="361"/>
    </row>
    <row r="549" spans="2:17" s="121" customFormat="1" x14ac:dyDescent="0.35">
      <c r="B549" s="498" t="s">
        <v>18</v>
      </c>
      <c r="C549" s="473"/>
      <c r="D549" s="473"/>
      <c r="E549" s="473"/>
      <c r="F549" s="449"/>
      <c r="G549" s="431" t="s">
        <v>1144</v>
      </c>
      <c r="H549" s="361"/>
      <c r="I549" s="122" t="s">
        <v>1143</v>
      </c>
      <c r="J549" s="122" t="s">
        <v>1142</v>
      </c>
      <c r="K549" s="431" t="s">
        <v>1141</v>
      </c>
      <c r="L549" s="361"/>
      <c r="M549" s="431" t="s">
        <v>1140</v>
      </c>
      <c r="N549" s="361"/>
      <c r="O549" s="508" t="s">
        <v>1139</v>
      </c>
      <c r="P549" s="509"/>
      <c r="Q549" s="510"/>
    </row>
    <row r="550" spans="2:17" x14ac:dyDescent="0.35">
      <c r="B550" s="27" t="s">
        <v>18</v>
      </c>
      <c r="C550" s="57" t="s">
        <v>18</v>
      </c>
      <c r="D550" s="57" t="s">
        <v>18</v>
      </c>
      <c r="E550" s="427" t="s">
        <v>105</v>
      </c>
      <c r="F550" s="361"/>
      <c r="G550" s="451" t="s">
        <v>220</v>
      </c>
      <c r="H550" s="361"/>
      <c r="I550" s="38" t="s">
        <v>220</v>
      </c>
      <c r="J550" s="38" t="s">
        <v>220</v>
      </c>
      <c r="K550" s="451" t="s">
        <v>220</v>
      </c>
      <c r="L550" s="361"/>
      <c r="M550" s="44" t="s">
        <v>307</v>
      </c>
      <c r="N550" s="58" t="s">
        <v>224</v>
      </c>
      <c r="O550" s="466" t="s">
        <v>451</v>
      </c>
      <c r="P550" s="531"/>
      <c r="Q550" s="532"/>
    </row>
    <row r="551" spans="2:17" x14ac:dyDescent="0.35">
      <c r="B551" s="27" t="s">
        <v>18</v>
      </c>
      <c r="C551" s="57" t="s">
        <v>18</v>
      </c>
      <c r="D551" s="57" t="s">
        <v>18</v>
      </c>
      <c r="E551" s="427" t="s">
        <v>1060</v>
      </c>
      <c r="F551" s="361"/>
      <c r="G551" s="451" t="s">
        <v>220</v>
      </c>
      <c r="H551" s="361"/>
      <c r="I551" s="38" t="s">
        <v>220</v>
      </c>
      <c r="J551" s="38" t="s">
        <v>1059</v>
      </c>
      <c r="K551" s="451" t="s">
        <v>220</v>
      </c>
      <c r="L551" s="361"/>
      <c r="M551" s="44" t="s">
        <v>220</v>
      </c>
      <c r="N551" s="58" t="s">
        <v>224</v>
      </c>
      <c r="O551" s="466" t="s">
        <v>220</v>
      </c>
      <c r="P551" s="531"/>
      <c r="Q551" s="532"/>
    </row>
    <row r="552" spans="2:17" x14ac:dyDescent="0.35">
      <c r="B552" s="27" t="s">
        <v>18</v>
      </c>
      <c r="C552" s="57" t="s">
        <v>18</v>
      </c>
      <c r="D552" s="57" t="s">
        <v>18</v>
      </c>
      <c r="E552" s="427" t="s">
        <v>1058</v>
      </c>
      <c r="F552" s="361"/>
      <c r="G552" s="451" t="s">
        <v>220</v>
      </c>
      <c r="H552" s="361"/>
      <c r="I552" s="38" t="s">
        <v>220</v>
      </c>
      <c r="J552" s="38" t="s">
        <v>1057</v>
      </c>
      <c r="K552" s="451" t="s">
        <v>220</v>
      </c>
      <c r="L552" s="361"/>
      <c r="M552" s="44" t="s">
        <v>220</v>
      </c>
      <c r="N552" s="58" t="s">
        <v>224</v>
      </c>
      <c r="O552" s="466" t="s">
        <v>220</v>
      </c>
      <c r="P552" s="531"/>
      <c r="Q552" s="532"/>
    </row>
    <row r="553" spans="2:17" x14ac:dyDescent="0.35">
      <c r="B553" s="27" t="s">
        <v>18</v>
      </c>
      <c r="C553" s="57" t="s">
        <v>18</v>
      </c>
      <c r="D553" s="57" t="s">
        <v>18</v>
      </c>
      <c r="E553" s="427" t="s">
        <v>130</v>
      </c>
      <c r="F553" s="361"/>
      <c r="G553" s="451" t="s">
        <v>220</v>
      </c>
      <c r="H553" s="361"/>
      <c r="I553" s="38" t="s">
        <v>220</v>
      </c>
      <c r="J553" s="38" t="s">
        <v>220</v>
      </c>
      <c r="K553" s="451" t="s">
        <v>220</v>
      </c>
      <c r="L553" s="361"/>
      <c r="M553" s="44" t="s">
        <v>307</v>
      </c>
      <c r="N553" s="58" t="s">
        <v>224</v>
      </c>
      <c r="O553" s="466" t="s">
        <v>330</v>
      </c>
      <c r="P553" s="531"/>
      <c r="Q553" s="532"/>
    </row>
    <row r="554" spans="2:17" x14ac:dyDescent="0.35">
      <c r="B554" s="83" t="s">
        <v>18</v>
      </c>
      <c r="C554" s="84" t="s">
        <v>18</v>
      </c>
      <c r="D554" s="536" t="s">
        <v>133</v>
      </c>
      <c r="E554" s="484"/>
      <c r="F554" s="445"/>
      <c r="G554" s="485" t="s">
        <v>220</v>
      </c>
      <c r="H554" s="445"/>
      <c r="I554" s="80" t="s">
        <v>1056</v>
      </c>
      <c r="J554" s="80" t="s">
        <v>1055</v>
      </c>
      <c r="K554" s="485" t="s">
        <v>412</v>
      </c>
      <c r="L554" s="445"/>
      <c r="M554" s="81" t="s">
        <v>775</v>
      </c>
      <c r="N554" s="88" t="s">
        <v>224</v>
      </c>
      <c r="O554" s="486" t="s">
        <v>294</v>
      </c>
      <c r="P554" s="551"/>
      <c r="Q554" s="552"/>
    </row>
    <row r="555" spans="2:17" x14ac:dyDescent="0.35">
      <c r="B555" s="513" t="s">
        <v>285</v>
      </c>
      <c r="C555" s="514"/>
      <c r="D555" s="514"/>
      <c r="E555" s="514"/>
      <c r="F555" s="515"/>
      <c r="G555" s="516" t="s">
        <v>220</v>
      </c>
      <c r="H555" s="515"/>
      <c r="I555" s="96" t="s">
        <v>1054</v>
      </c>
      <c r="J555" s="96" t="s">
        <v>1053</v>
      </c>
      <c r="K555" s="516" t="s">
        <v>1052</v>
      </c>
      <c r="L555" s="515"/>
      <c r="M555" s="97" t="s">
        <v>18</v>
      </c>
      <c r="N555" s="98" t="s">
        <v>18</v>
      </c>
      <c r="O555" s="565">
        <v>1235640</v>
      </c>
      <c r="P555" s="542"/>
      <c r="Q555" s="482"/>
    </row>
    <row r="556" spans="2:17" x14ac:dyDescent="0.35">
      <c r="B556" s="55" t="s">
        <v>18</v>
      </c>
      <c r="C556" s="538" t="s">
        <v>134</v>
      </c>
      <c r="D556" s="473"/>
      <c r="E556" s="473"/>
      <c r="F556" s="449"/>
      <c r="G556" s="518" t="s">
        <v>18</v>
      </c>
      <c r="H556" s="449"/>
      <c r="I556" s="54" t="s">
        <v>18</v>
      </c>
      <c r="J556" s="54" t="s">
        <v>18</v>
      </c>
      <c r="K556" s="518" t="s">
        <v>18</v>
      </c>
      <c r="L556" s="449"/>
      <c r="M556" s="55" t="s">
        <v>18</v>
      </c>
      <c r="N556" s="56" t="s">
        <v>18</v>
      </c>
      <c r="O556" s="561" t="s">
        <v>18</v>
      </c>
      <c r="P556" s="562"/>
      <c r="Q556" s="538"/>
    </row>
    <row r="557" spans="2:17" x14ac:dyDescent="0.35">
      <c r="B557" s="27" t="s">
        <v>18</v>
      </c>
      <c r="C557" s="57" t="s">
        <v>18</v>
      </c>
      <c r="D557" s="427" t="s">
        <v>144</v>
      </c>
      <c r="E557" s="382"/>
      <c r="F557" s="361"/>
      <c r="G557" s="451" t="s">
        <v>220</v>
      </c>
      <c r="H557" s="361"/>
      <c r="I557" s="38" t="s">
        <v>1051</v>
      </c>
      <c r="J557" s="38" t="s">
        <v>1050</v>
      </c>
      <c r="K557" s="451" t="s">
        <v>1049</v>
      </c>
      <c r="L557" s="361"/>
      <c r="M557" s="44" t="s">
        <v>1048</v>
      </c>
      <c r="N557" s="58" t="s">
        <v>224</v>
      </c>
      <c r="O557" s="466" t="s">
        <v>262</v>
      </c>
      <c r="P557" s="531"/>
      <c r="Q557" s="532"/>
    </row>
    <row r="558" spans="2:17" x14ac:dyDescent="0.35">
      <c r="B558" s="27" t="s">
        <v>18</v>
      </c>
      <c r="C558" s="57" t="s">
        <v>18</v>
      </c>
      <c r="D558" s="427" t="s">
        <v>137</v>
      </c>
      <c r="E558" s="382"/>
      <c r="F558" s="361"/>
      <c r="G558" s="451" t="s">
        <v>220</v>
      </c>
      <c r="H558" s="361"/>
      <c r="I558" s="38" t="s">
        <v>1047</v>
      </c>
      <c r="J558" s="38" t="s">
        <v>1046</v>
      </c>
      <c r="K558" s="451" t="s">
        <v>300</v>
      </c>
      <c r="L558" s="361"/>
      <c r="M558" s="44" t="s">
        <v>1045</v>
      </c>
      <c r="N558" s="58" t="s">
        <v>224</v>
      </c>
      <c r="O558" s="466" t="s">
        <v>308</v>
      </c>
      <c r="P558" s="531"/>
      <c r="Q558" s="532"/>
    </row>
    <row r="559" spans="2:17" x14ac:dyDescent="0.35">
      <c r="B559" s="27" t="s">
        <v>18</v>
      </c>
      <c r="C559" s="57" t="s">
        <v>18</v>
      </c>
      <c r="D559" s="427" t="s">
        <v>139</v>
      </c>
      <c r="E559" s="382"/>
      <c r="F559" s="361"/>
      <c r="G559" s="451" t="s">
        <v>220</v>
      </c>
      <c r="H559" s="361"/>
      <c r="I559" s="38" t="s">
        <v>1044</v>
      </c>
      <c r="J559" s="38" t="s">
        <v>1043</v>
      </c>
      <c r="K559" s="451" t="s">
        <v>276</v>
      </c>
      <c r="L559" s="361"/>
      <c r="M559" s="44" t="s">
        <v>1042</v>
      </c>
      <c r="N559" s="58" t="s">
        <v>224</v>
      </c>
      <c r="O559" s="466" t="s">
        <v>299</v>
      </c>
      <c r="P559" s="531"/>
      <c r="Q559" s="532"/>
    </row>
    <row r="560" spans="2:17" x14ac:dyDescent="0.35">
      <c r="B560" s="27" t="s">
        <v>18</v>
      </c>
      <c r="C560" s="57" t="s">
        <v>18</v>
      </c>
      <c r="D560" s="427" t="s">
        <v>142</v>
      </c>
      <c r="E560" s="382"/>
      <c r="F560" s="361"/>
      <c r="G560" s="451" t="s">
        <v>220</v>
      </c>
      <c r="H560" s="361"/>
      <c r="I560" s="38" t="s">
        <v>220</v>
      </c>
      <c r="J560" s="38" t="s">
        <v>220</v>
      </c>
      <c r="K560" s="451" t="s">
        <v>220</v>
      </c>
      <c r="L560" s="361"/>
      <c r="M560" s="44" t="s">
        <v>307</v>
      </c>
      <c r="N560" s="58" t="s">
        <v>224</v>
      </c>
      <c r="O560" s="466" t="s">
        <v>308</v>
      </c>
      <c r="P560" s="531"/>
      <c r="Q560" s="532"/>
    </row>
    <row r="561" spans="2:17" x14ac:dyDescent="0.35">
      <c r="B561" s="27" t="s">
        <v>18</v>
      </c>
      <c r="C561" s="57" t="s">
        <v>18</v>
      </c>
      <c r="D561" s="427" t="s">
        <v>135</v>
      </c>
      <c r="E561" s="382"/>
      <c r="F561" s="361"/>
      <c r="G561" s="451" t="s">
        <v>220</v>
      </c>
      <c r="H561" s="361"/>
      <c r="I561" s="38" t="s">
        <v>220</v>
      </c>
      <c r="J561" s="38" t="s">
        <v>220</v>
      </c>
      <c r="K561" s="451" t="s">
        <v>300</v>
      </c>
      <c r="L561" s="361"/>
      <c r="M561" s="44" t="s">
        <v>1041</v>
      </c>
      <c r="N561" s="58" t="s">
        <v>224</v>
      </c>
      <c r="O561" s="466" t="s">
        <v>442</v>
      </c>
      <c r="P561" s="531"/>
      <c r="Q561" s="532"/>
    </row>
    <row r="562" spans="2:17" x14ac:dyDescent="0.35">
      <c r="B562" s="27" t="s">
        <v>18</v>
      </c>
      <c r="C562" s="57" t="s">
        <v>18</v>
      </c>
      <c r="D562" s="427" t="s">
        <v>138</v>
      </c>
      <c r="E562" s="382"/>
      <c r="F562" s="361"/>
      <c r="G562" s="451" t="s">
        <v>220</v>
      </c>
      <c r="H562" s="361"/>
      <c r="I562" s="38" t="s">
        <v>1040</v>
      </c>
      <c r="J562" s="38" t="s">
        <v>1039</v>
      </c>
      <c r="K562" s="451" t="s">
        <v>670</v>
      </c>
      <c r="L562" s="361"/>
      <c r="M562" s="44" t="s">
        <v>823</v>
      </c>
      <c r="N562" s="58" t="s">
        <v>224</v>
      </c>
      <c r="O562" s="466" t="s">
        <v>330</v>
      </c>
      <c r="P562" s="531"/>
      <c r="Q562" s="532"/>
    </row>
    <row r="563" spans="2:17" x14ac:dyDescent="0.35">
      <c r="B563" s="27" t="s">
        <v>18</v>
      </c>
      <c r="C563" s="57" t="s">
        <v>18</v>
      </c>
      <c r="D563" s="427" t="s">
        <v>136</v>
      </c>
      <c r="E563" s="382"/>
      <c r="F563" s="361"/>
      <c r="G563" s="451" t="s">
        <v>220</v>
      </c>
      <c r="H563" s="361"/>
      <c r="I563" s="38" t="s">
        <v>1038</v>
      </c>
      <c r="J563" s="38" t="s">
        <v>1037</v>
      </c>
      <c r="K563" s="451" t="s">
        <v>916</v>
      </c>
      <c r="L563" s="361"/>
      <c r="M563" s="44" t="s">
        <v>1036</v>
      </c>
      <c r="N563" s="58" t="s">
        <v>224</v>
      </c>
      <c r="O563" s="466" t="s">
        <v>412</v>
      </c>
      <c r="P563" s="531"/>
      <c r="Q563" s="532"/>
    </row>
    <row r="564" spans="2:17" x14ac:dyDescent="0.35">
      <c r="B564" s="429" t="s">
        <v>280</v>
      </c>
      <c r="C564" s="382"/>
      <c r="D564" s="382"/>
      <c r="E564" s="382"/>
      <c r="F564" s="361"/>
      <c r="G564" s="463" t="s">
        <v>220</v>
      </c>
      <c r="H564" s="361"/>
      <c r="I564" s="45" t="s">
        <v>1035</v>
      </c>
      <c r="J564" s="45" t="s">
        <v>1034</v>
      </c>
      <c r="K564" s="463" t="s">
        <v>1033</v>
      </c>
      <c r="L564" s="361"/>
      <c r="M564" s="47" t="s">
        <v>18</v>
      </c>
      <c r="N564" s="59" t="s">
        <v>18</v>
      </c>
      <c r="O564" s="461" t="s">
        <v>1032</v>
      </c>
      <c r="P564" s="539"/>
      <c r="Q564" s="540"/>
    </row>
    <row r="565" spans="2:17" x14ac:dyDescent="0.35">
      <c r="B565" s="95" t="s">
        <v>18</v>
      </c>
      <c r="C565" s="529" t="s">
        <v>145</v>
      </c>
      <c r="D565" s="484"/>
      <c r="E565" s="484"/>
      <c r="F565" s="445"/>
      <c r="G565" s="537" t="s">
        <v>18</v>
      </c>
      <c r="H565" s="445"/>
      <c r="I565" s="131" t="s">
        <v>18</v>
      </c>
      <c r="J565" s="131" t="s">
        <v>18</v>
      </c>
      <c r="K565" s="537" t="s">
        <v>18</v>
      </c>
      <c r="L565" s="445"/>
      <c r="M565" s="95" t="s">
        <v>18</v>
      </c>
      <c r="N565" s="132" t="s">
        <v>18</v>
      </c>
      <c r="O565" s="527" t="s">
        <v>18</v>
      </c>
      <c r="P565" s="528"/>
      <c r="Q565" s="529"/>
    </row>
    <row r="566" spans="2:17" x14ac:dyDescent="0.35">
      <c r="B566" s="102" t="s">
        <v>18</v>
      </c>
      <c r="C566" s="103" t="s">
        <v>18</v>
      </c>
      <c r="D566" s="522" t="s">
        <v>147</v>
      </c>
      <c r="E566" s="514"/>
      <c r="F566" s="515"/>
      <c r="G566" s="523" t="s">
        <v>1031</v>
      </c>
      <c r="H566" s="515"/>
      <c r="I566" s="105" t="s">
        <v>1030</v>
      </c>
      <c r="J566" s="105" t="s">
        <v>1029</v>
      </c>
      <c r="K566" s="523" t="s">
        <v>921</v>
      </c>
      <c r="L566" s="515"/>
      <c r="M566" s="108" t="s">
        <v>1028</v>
      </c>
      <c r="N566" s="107" t="s">
        <v>224</v>
      </c>
      <c r="O566" s="524" t="s">
        <v>330</v>
      </c>
      <c r="P566" s="525"/>
      <c r="Q566" s="526"/>
    </row>
    <row r="567" spans="2:17" s="10" customFormat="1" x14ac:dyDescent="0.35">
      <c r="B567" s="61"/>
      <c r="C567" s="61"/>
      <c r="D567" s="61"/>
      <c r="E567" s="78"/>
      <c r="F567" s="78"/>
      <c r="G567" s="86"/>
      <c r="H567" s="78"/>
      <c r="I567" s="86"/>
      <c r="J567" s="86"/>
      <c r="K567" s="86"/>
      <c r="L567" s="78"/>
      <c r="M567" s="86"/>
      <c r="N567" s="72"/>
      <c r="O567" s="86"/>
      <c r="P567" s="86"/>
      <c r="Q567" s="86"/>
    </row>
    <row r="568" spans="2:17" s="10" customFormat="1" x14ac:dyDescent="0.35">
      <c r="B568" s="61"/>
      <c r="C568" s="61"/>
      <c r="D568" s="61"/>
      <c r="E568" s="78"/>
      <c r="F568" s="78"/>
      <c r="G568" s="86"/>
      <c r="H568" s="78"/>
      <c r="I568" s="86"/>
      <c r="J568" s="86"/>
      <c r="K568" s="86"/>
      <c r="L568" s="78"/>
      <c r="M568" s="86"/>
      <c r="N568" s="72"/>
      <c r="O568" s="86"/>
      <c r="P568" s="86"/>
      <c r="Q568" s="86"/>
    </row>
    <row r="569" spans="2:17" s="121" customFormat="1" x14ac:dyDescent="0.35">
      <c r="B569" s="519" t="s">
        <v>18</v>
      </c>
      <c r="C569" s="484"/>
      <c r="D569" s="484"/>
      <c r="E569" s="484"/>
      <c r="F569" s="445"/>
      <c r="G569" s="431" t="s">
        <v>1146</v>
      </c>
      <c r="H569" s="382"/>
      <c r="I569" s="382"/>
      <c r="J569" s="361"/>
      <c r="K569" s="431" t="s">
        <v>1145</v>
      </c>
      <c r="L569" s="382"/>
      <c r="M569" s="382"/>
      <c r="N569" s="382"/>
      <c r="O569" s="382"/>
      <c r="P569" s="382"/>
      <c r="Q569" s="361"/>
    </row>
    <row r="570" spans="2:17" s="121" customFormat="1" x14ac:dyDescent="0.35">
      <c r="B570" s="498" t="s">
        <v>18</v>
      </c>
      <c r="C570" s="473"/>
      <c r="D570" s="473"/>
      <c r="E570" s="473"/>
      <c r="F570" s="449"/>
      <c r="G570" s="431" t="s">
        <v>1144</v>
      </c>
      <c r="H570" s="361"/>
      <c r="I570" s="122" t="s">
        <v>1143</v>
      </c>
      <c r="J570" s="122" t="s">
        <v>1142</v>
      </c>
      <c r="K570" s="431" t="s">
        <v>1141</v>
      </c>
      <c r="L570" s="361"/>
      <c r="M570" s="431" t="s">
        <v>1140</v>
      </c>
      <c r="N570" s="361"/>
      <c r="O570" s="508" t="s">
        <v>1139</v>
      </c>
      <c r="P570" s="509"/>
      <c r="Q570" s="510"/>
    </row>
    <row r="571" spans="2:17" x14ac:dyDescent="0.35">
      <c r="B571" s="27" t="s">
        <v>18</v>
      </c>
      <c r="C571" s="57" t="s">
        <v>18</v>
      </c>
      <c r="D571" s="427" t="s">
        <v>149</v>
      </c>
      <c r="E571" s="382"/>
      <c r="F571" s="361"/>
      <c r="G571" s="451" t="s">
        <v>220</v>
      </c>
      <c r="H571" s="361"/>
      <c r="I571" s="38" t="s">
        <v>1027</v>
      </c>
      <c r="J571" s="38" t="s">
        <v>1026</v>
      </c>
      <c r="K571" s="451" t="s">
        <v>999</v>
      </c>
      <c r="L571" s="361"/>
      <c r="M571" s="44" t="s">
        <v>1025</v>
      </c>
      <c r="N571" s="58" t="s">
        <v>224</v>
      </c>
      <c r="O571" s="466" t="s">
        <v>298</v>
      </c>
      <c r="P571" s="531"/>
      <c r="Q571" s="532"/>
    </row>
    <row r="572" spans="2:17" x14ac:dyDescent="0.35">
      <c r="B572" s="27" t="s">
        <v>18</v>
      </c>
      <c r="C572" s="57" t="s">
        <v>18</v>
      </c>
      <c r="D572" s="427" t="s">
        <v>148</v>
      </c>
      <c r="E572" s="382"/>
      <c r="F572" s="361"/>
      <c r="G572" s="451" t="s">
        <v>1024</v>
      </c>
      <c r="H572" s="361"/>
      <c r="I572" s="38" t="s">
        <v>1023</v>
      </c>
      <c r="J572" s="38" t="s">
        <v>1022</v>
      </c>
      <c r="K572" s="451" t="s">
        <v>999</v>
      </c>
      <c r="L572" s="361"/>
      <c r="M572" s="44" t="s">
        <v>220</v>
      </c>
      <c r="N572" s="58" t="s">
        <v>224</v>
      </c>
      <c r="O572" s="466" t="s">
        <v>999</v>
      </c>
      <c r="P572" s="531"/>
      <c r="Q572" s="532"/>
    </row>
    <row r="573" spans="2:17" x14ac:dyDescent="0.35">
      <c r="B573" s="27" t="s">
        <v>18</v>
      </c>
      <c r="C573" s="57" t="s">
        <v>18</v>
      </c>
      <c r="D573" s="427" t="s">
        <v>146</v>
      </c>
      <c r="E573" s="382"/>
      <c r="F573" s="361"/>
      <c r="G573" s="451" t="s">
        <v>1021</v>
      </c>
      <c r="H573" s="361"/>
      <c r="I573" s="38" t="s">
        <v>1020</v>
      </c>
      <c r="J573" s="38" t="s">
        <v>1020</v>
      </c>
      <c r="K573" s="451" t="s">
        <v>1019</v>
      </c>
      <c r="L573" s="361"/>
      <c r="M573" s="44" t="s">
        <v>1018</v>
      </c>
      <c r="N573" s="58" t="s">
        <v>224</v>
      </c>
      <c r="O573" s="466" t="s">
        <v>599</v>
      </c>
      <c r="P573" s="531"/>
      <c r="Q573" s="532"/>
    </row>
    <row r="574" spans="2:17" x14ac:dyDescent="0.35">
      <c r="B574" s="511" t="s">
        <v>275</v>
      </c>
      <c r="C574" s="484"/>
      <c r="D574" s="484"/>
      <c r="E574" s="484"/>
      <c r="F574" s="445"/>
      <c r="G574" s="512" t="s">
        <v>894</v>
      </c>
      <c r="H574" s="445"/>
      <c r="I574" s="76" t="s">
        <v>1017</v>
      </c>
      <c r="J574" s="76" t="s">
        <v>1016</v>
      </c>
      <c r="K574" s="512" t="s">
        <v>1015</v>
      </c>
      <c r="L574" s="445"/>
      <c r="M574" s="95" t="s">
        <v>18</v>
      </c>
      <c r="N574" s="85" t="s">
        <v>18</v>
      </c>
      <c r="O574" s="543" t="s">
        <v>1014</v>
      </c>
      <c r="P574" s="544"/>
      <c r="Q574" s="545"/>
    </row>
    <row r="575" spans="2:17" x14ac:dyDescent="0.35">
      <c r="B575" s="513" t="s">
        <v>271</v>
      </c>
      <c r="C575" s="514"/>
      <c r="D575" s="514"/>
      <c r="E575" s="514"/>
      <c r="F575" s="515"/>
      <c r="G575" s="516" t="s">
        <v>894</v>
      </c>
      <c r="H575" s="515"/>
      <c r="I575" s="96" t="s">
        <v>1013</v>
      </c>
      <c r="J575" s="96" t="s">
        <v>1012</v>
      </c>
      <c r="K575" s="516" t="s">
        <v>1011</v>
      </c>
      <c r="L575" s="515"/>
      <c r="M575" s="97" t="s">
        <v>18</v>
      </c>
      <c r="N575" s="98" t="s">
        <v>18</v>
      </c>
      <c r="O575" s="565">
        <v>2278840</v>
      </c>
      <c r="P575" s="542"/>
      <c r="Q575" s="482"/>
    </row>
    <row r="576" spans="2:17" x14ac:dyDescent="0.35">
      <c r="B576" s="55" t="s">
        <v>18</v>
      </c>
      <c r="C576" s="538" t="s">
        <v>150</v>
      </c>
      <c r="D576" s="473"/>
      <c r="E576" s="473"/>
      <c r="F576" s="449"/>
      <c r="G576" s="518" t="s">
        <v>18</v>
      </c>
      <c r="H576" s="449"/>
      <c r="I576" s="54" t="s">
        <v>18</v>
      </c>
      <c r="J576" s="54" t="s">
        <v>18</v>
      </c>
      <c r="K576" s="518" t="s">
        <v>18</v>
      </c>
      <c r="L576" s="449"/>
      <c r="M576" s="55" t="s">
        <v>18</v>
      </c>
      <c r="N576" s="56" t="s">
        <v>18</v>
      </c>
      <c r="O576" s="561" t="s">
        <v>18</v>
      </c>
      <c r="P576" s="562"/>
      <c r="Q576" s="538"/>
    </row>
    <row r="577" spans="2:17" x14ac:dyDescent="0.35">
      <c r="B577" s="47" t="s">
        <v>18</v>
      </c>
      <c r="C577" s="462" t="s">
        <v>151</v>
      </c>
      <c r="D577" s="382"/>
      <c r="E577" s="382"/>
      <c r="F577" s="361"/>
      <c r="G577" s="425" t="s">
        <v>18</v>
      </c>
      <c r="H577" s="361"/>
      <c r="I577" s="52" t="s">
        <v>18</v>
      </c>
      <c r="J577" s="52" t="s">
        <v>18</v>
      </c>
      <c r="K577" s="425" t="s">
        <v>18</v>
      </c>
      <c r="L577" s="361"/>
      <c r="M577" s="47" t="s">
        <v>18</v>
      </c>
      <c r="N577" s="53" t="s">
        <v>18</v>
      </c>
      <c r="O577" s="455" t="s">
        <v>18</v>
      </c>
      <c r="P577" s="530"/>
      <c r="Q577" s="462"/>
    </row>
    <row r="578" spans="2:17" x14ac:dyDescent="0.35">
      <c r="B578" s="27" t="s">
        <v>18</v>
      </c>
      <c r="C578" s="57" t="s">
        <v>18</v>
      </c>
      <c r="D578" s="427" t="s">
        <v>152</v>
      </c>
      <c r="E578" s="382"/>
      <c r="F578" s="361"/>
      <c r="G578" s="451" t="s">
        <v>18</v>
      </c>
      <c r="H578" s="361"/>
      <c r="I578" s="38" t="s">
        <v>18</v>
      </c>
      <c r="J578" s="38" t="s">
        <v>18</v>
      </c>
      <c r="K578" s="451" t="s">
        <v>18</v>
      </c>
      <c r="L578" s="361"/>
      <c r="M578" s="44" t="s">
        <v>18</v>
      </c>
      <c r="N578" s="58" t="s">
        <v>18</v>
      </c>
      <c r="O578" s="466" t="s">
        <v>18</v>
      </c>
      <c r="P578" s="531"/>
      <c r="Q578" s="532"/>
    </row>
    <row r="579" spans="2:17" x14ac:dyDescent="0.35">
      <c r="B579" s="27" t="s">
        <v>18</v>
      </c>
      <c r="C579" s="57" t="s">
        <v>18</v>
      </c>
      <c r="D579" s="57" t="s">
        <v>18</v>
      </c>
      <c r="E579" s="427" t="s">
        <v>1009</v>
      </c>
      <c r="F579" s="361"/>
      <c r="G579" s="451" t="s">
        <v>220</v>
      </c>
      <c r="H579" s="361"/>
      <c r="I579" s="38" t="s">
        <v>988</v>
      </c>
      <c r="J579" s="38" t="s">
        <v>220</v>
      </c>
      <c r="K579" s="451" t="s">
        <v>220</v>
      </c>
      <c r="L579" s="361"/>
      <c r="M579" s="44" t="s">
        <v>220</v>
      </c>
      <c r="N579" s="58" t="s">
        <v>224</v>
      </c>
      <c r="O579" s="466" t="s">
        <v>220</v>
      </c>
      <c r="P579" s="531"/>
      <c r="Q579" s="532"/>
    </row>
    <row r="580" spans="2:17" x14ac:dyDescent="0.35">
      <c r="B580" s="27" t="s">
        <v>18</v>
      </c>
      <c r="C580" s="57" t="s">
        <v>18</v>
      </c>
      <c r="D580" s="57" t="s">
        <v>18</v>
      </c>
      <c r="E580" s="427" t="s">
        <v>1008</v>
      </c>
      <c r="F580" s="361"/>
      <c r="G580" s="451" t="s">
        <v>220</v>
      </c>
      <c r="H580" s="361"/>
      <c r="I580" s="38" t="s">
        <v>220</v>
      </c>
      <c r="J580" s="38" t="s">
        <v>1007</v>
      </c>
      <c r="K580" s="451" t="s">
        <v>220</v>
      </c>
      <c r="L580" s="361"/>
      <c r="M580" s="44" t="s">
        <v>220</v>
      </c>
      <c r="N580" s="58" t="s">
        <v>224</v>
      </c>
      <c r="O580" s="466" t="s">
        <v>220</v>
      </c>
      <c r="P580" s="531"/>
      <c r="Q580" s="532"/>
    </row>
    <row r="581" spans="2:17" x14ac:dyDescent="0.35">
      <c r="B581" s="27" t="s">
        <v>18</v>
      </c>
      <c r="C581" s="57" t="s">
        <v>18</v>
      </c>
      <c r="D581" s="57" t="s">
        <v>18</v>
      </c>
      <c r="E581" s="427" t="s">
        <v>1006</v>
      </c>
      <c r="F581" s="361"/>
      <c r="G581" s="451" t="s">
        <v>220</v>
      </c>
      <c r="H581" s="361"/>
      <c r="I581" s="38" t="s">
        <v>220</v>
      </c>
      <c r="J581" s="38" t="s">
        <v>220</v>
      </c>
      <c r="K581" s="451" t="s">
        <v>756</v>
      </c>
      <c r="L581" s="361"/>
      <c r="M581" s="44" t="s">
        <v>309</v>
      </c>
      <c r="N581" s="58" t="s">
        <v>224</v>
      </c>
      <c r="O581" s="466" t="s">
        <v>220</v>
      </c>
      <c r="P581" s="531"/>
      <c r="Q581" s="532"/>
    </row>
    <row r="582" spans="2:17" x14ac:dyDescent="0.35">
      <c r="B582" s="27" t="s">
        <v>18</v>
      </c>
      <c r="C582" s="57" t="s">
        <v>18</v>
      </c>
      <c r="D582" s="57" t="s">
        <v>18</v>
      </c>
      <c r="E582" s="427" t="s">
        <v>1005</v>
      </c>
      <c r="F582" s="361"/>
      <c r="G582" s="451" t="s">
        <v>220</v>
      </c>
      <c r="H582" s="361"/>
      <c r="I582" s="38" t="s">
        <v>220</v>
      </c>
      <c r="J582" s="38" t="s">
        <v>220</v>
      </c>
      <c r="K582" s="451" t="s">
        <v>1004</v>
      </c>
      <c r="L582" s="361"/>
      <c r="M582" s="44" t="s">
        <v>309</v>
      </c>
      <c r="N582" s="58" t="s">
        <v>224</v>
      </c>
      <c r="O582" s="466" t="s">
        <v>220</v>
      </c>
      <c r="P582" s="531"/>
      <c r="Q582" s="532"/>
    </row>
    <row r="583" spans="2:17" x14ac:dyDescent="0.35">
      <c r="B583" s="27" t="s">
        <v>18</v>
      </c>
      <c r="C583" s="57" t="s">
        <v>18</v>
      </c>
      <c r="D583" s="57" t="s">
        <v>18</v>
      </c>
      <c r="E583" s="427" t="s">
        <v>1003</v>
      </c>
      <c r="F583" s="361"/>
      <c r="G583" s="451" t="s">
        <v>220</v>
      </c>
      <c r="H583" s="361"/>
      <c r="I583" s="38" t="s">
        <v>220</v>
      </c>
      <c r="J583" s="38" t="s">
        <v>220</v>
      </c>
      <c r="K583" s="451" t="s">
        <v>1002</v>
      </c>
      <c r="L583" s="361"/>
      <c r="M583" s="44" t="s">
        <v>309</v>
      </c>
      <c r="N583" s="58" t="s">
        <v>224</v>
      </c>
      <c r="O583" s="466" t="s">
        <v>220</v>
      </c>
      <c r="P583" s="531"/>
      <c r="Q583" s="532"/>
    </row>
    <row r="584" spans="2:17" x14ac:dyDescent="0.35">
      <c r="B584" s="27" t="s">
        <v>18</v>
      </c>
      <c r="C584" s="57" t="s">
        <v>18</v>
      </c>
      <c r="D584" s="57" t="s">
        <v>18</v>
      </c>
      <c r="E584" s="427" t="s">
        <v>1001</v>
      </c>
      <c r="F584" s="361"/>
      <c r="G584" s="451" t="s">
        <v>220</v>
      </c>
      <c r="H584" s="361"/>
      <c r="I584" s="38" t="s">
        <v>220</v>
      </c>
      <c r="J584" s="38" t="s">
        <v>220</v>
      </c>
      <c r="K584" s="451" t="s">
        <v>669</v>
      </c>
      <c r="L584" s="361"/>
      <c r="M584" s="44" t="s">
        <v>309</v>
      </c>
      <c r="N584" s="58" t="s">
        <v>224</v>
      </c>
      <c r="O584" s="466" t="s">
        <v>220</v>
      </c>
      <c r="P584" s="531"/>
      <c r="Q584" s="532"/>
    </row>
    <row r="585" spans="2:17" x14ac:dyDescent="0.35">
      <c r="B585" s="27" t="s">
        <v>18</v>
      </c>
      <c r="C585" s="57" t="s">
        <v>18</v>
      </c>
      <c r="D585" s="57" t="s">
        <v>18</v>
      </c>
      <c r="E585" s="427" t="s">
        <v>1000</v>
      </c>
      <c r="F585" s="361"/>
      <c r="G585" s="451" t="s">
        <v>220</v>
      </c>
      <c r="H585" s="361"/>
      <c r="I585" s="38" t="s">
        <v>220</v>
      </c>
      <c r="J585" s="38" t="s">
        <v>220</v>
      </c>
      <c r="K585" s="451" t="s">
        <v>999</v>
      </c>
      <c r="L585" s="361"/>
      <c r="M585" s="44" t="s">
        <v>309</v>
      </c>
      <c r="N585" s="58" t="s">
        <v>224</v>
      </c>
      <c r="O585" s="466" t="s">
        <v>220</v>
      </c>
      <c r="P585" s="531"/>
      <c r="Q585" s="532"/>
    </row>
    <row r="586" spans="2:17" x14ac:dyDescent="0.35">
      <c r="B586" s="83" t="s">
        <v>18</v>
      </c>
      <c r="C586" s="84" t="s">
        <v>18</v>
      </c>
      <c r="D586" s="536" t="s">
        <v>508</v>
      </c>
      <c r="E586" s="484"/>
      <c r="F586" s="445"/>
      <c r="G586" s="485" t="s">
        <v>18</v>
      </c>
      <c r="H586" s="445"/>
      <c r="I586" s="80" t="s">
        <v>18</v>
      </c>
      <c r="J586" s="80" t="s">
        <v>18</v>
      </c>
      <c r="K586" s="485" t="s">
        <v>18</v>
      </c>
      <c r="L586" s="445"/>
      <c r="M586" s="81" t="s">
        <v>18</v>
      </c>
      <c r="N586" s="88" t="s">
        <v>18</v>
      </c>
      <c r="O586" s="486" t="s">
        <v>18</v>
      </c>
      <c r="P586" s="551"/>
      <c r="Q586" s="552"/>
    </row>
    <row r="587" spans="2:17" x14ac:dyDescent="0.35">
      <c r="B587" s="102" t="s">
        <v>18</v>
      </c>
      <c r="C587" s="103" t="s">
        <v>18</v>
      </c>
      <c r="D587" s="103" t="s">
        <v>18</v>
      </c>
      <c r="E587" s="522" t="s">
        <v>998</v>
      </c>
      <c r="F587" s="515"/>
      <c r="G587" s="523" t="s">
        <v>220</v>
      </c>
      <c r="H587" s="515"/>
      <c r="I587" s="105" t="s">
        <v>220</v>
      </c>
      <c r="J587" s="105" t="s">
        <v>220</v>
      </c>
      <c r="K587" s="523" t="s">
        <v>726</v>
      </c>
      <c r="L587" s="515"/>
      <c r="M587" s="108" t="s">
        <v>309</v>
      </c>
      <c r="N587" s="107" t="s">
        <v>224</v>
      </c>
      <c r="O587" s="524" t="s">
        <v>220</v>
      </c>
      <c r="P587" s="525"/>
      <c r="Q587" s="526"/>
    </row>
    <row r="588" spans="2:17" s="10" customFormat="1" x14ac:dyDescent="0.35">
      <c r="B588" s="61"/>
      <c r="C588" s="61"/>
      <c r="D588" s="61"/>
      <c r="E588" s="61"/>
      <c r="F588" s="78"/>
      <c r="G588" s="86"/>
      <c r="H588" s="78"/>
      <c r="I588" s="86"/>
      <c r="J588" s="86"/>
      <c r="K588" s="86"/>
      <c r="L588" s="78"/>
      <c r="M588" s="86"/>
      <c r="N588" s="72"/>
      <c r="O588" s="86"/>
      <c r="P588" s="86"/>
      <c r="Q588" s="86"/>
    </row>
    <row r="589" spans="2:17" s="10" customFormat="1" x14ac:dyDescent="0.35">
      <c r="B589" s="61"/>
      <c r="C589" s="61"/>
      <c r="D589" s="61"/>
      <c r="E589" s="61"/>
      <c r="F589" s="78"/>
      <c r="G589" s="86"/>
      <c r="H589" s="78"/>
      <c r="I589" s="86"/>
      <c r="J589" s="86"/>
      <c r="K589" s="86"/>
      <c r="L589" s="78"/>
      <c r="M589" s="86"/>
      <c r="N589" s="72"/>
      <c r="O589" s="86"/>
      <c r="P589" s="86"/>
      <c r="Q589" s="86"/>
    </row>
    <row r="590" spans="2:17" s="121" customFormat="1" x14ac:dyDescent="0.35">
      <c r="B590" s="519" t="s">
        <v>18</v>
      </c>
      <c r="C590" s="484"/>
      <c r="D590" s="484"/>
      <c r="E590" s="484"/>
      <c r="F590" s="445"/>
      <c r="G590" s="431" t="s">
        <v>1146</v>
      </c>
      <c r="H590" s="382"/>
      <c r="I590" s="382"/>
      <c r="J590" s="361"/>
      <c r="K590" s="431" t="s">
        <v>1145</v>
      </c>
      <c r="L590" s="382"/>
      <c r="M590" s="382"/>
      <c r="N590" s="382"/>
      <c r="O590" s="382"/>
      <c r="P590" s="382"/>
      <c r="Q590" s="361"/>
    </row>
    <row r="591" spans="2:17" s="121" customFormat="1" x14ac:dyDescent="0.35">
      <c r="B591" s="498" t="s">
        <v>18</v>
      </c>
      <c r="C591" s="473"/>
      <c r="D591" s="473"/>
      <c r="E591" s="473"/>
      <c r="F591" s="449"/>
      <c r="G591" s="431" t="s">
        <v>1144</v>
      </c>
      <c r="H591" s="361"/>
      <c r="I591" s="122" t="s">
        <v>1143</v>
      </c>
      <c r="J591" s="122" t="s">
        <v>1142</v>
      </c>
      <c r="K591" s="431" t="s">
        <v>1141</v>
      </c>
      <c r="L591" s="361"/>
      <c r="M591" s="431" t="s">
        <v>1140</v>
      </c>
      <c r="N591" s="361"/>
      <c r="O591" s="508" t="s">
        <v>1139</v>
      </c>
      <c r="P591" s="509"/>
      <c r="Q591" s="510"/>
    </row>
    <row r="592" spans="2:17" x14ac:dyDescent="0.35">
      <c r="B592" s="89" t="s">
        <v>18</v>
      </c>
      <c r="C592" s="90" t="s">
        <v>18</v>
      </c>
      <c r="D592" s="90" t="s">
        <v>18</v>
      </c>
      <c r="E592" s="520" t="s">
        <v>997</v>
      </c>
      <c r="F592" s="449"/>
      <c r="G592" s="521" t="s">
        <v>220</v>
      </c>
      <c r="H592" s="449"/>
      <c r="I592" s="91" t="s">
        <v>220</v>
      </c>
      <c r="J592" s="91" t="s">
        <v>220</v>
      </c>
      <c r="K592" s="521" t="s">
        <v>243</v>
      </c>
      <c r="L592" s="449"/>
      <c r="M592" s="94" t="s">
        <v>309</v>
      </c>
      <c r="N592" s="93" t="s">
        <v>224</v>
      </c>
      <c r="O592" s="533" t="s">
        <v>220</v>
      </c>
      <c r="P592" s="534"/>
      <c r="Q592" s="535"/>
    </row>
    <row r="593" spans="2:17" x14ac:dyDescent="0.35">
      <c r="B593" s="27" t="s">
        <v>18</v>
      </c>
      <c r="C593" s="57" t="s">
        <v>18</v>
      </c>
      <c r="D593" s="57" t="s">
        <v>18</v>
      </c>
      <c r="E593" s="427" t="s">
        <v>996</v>
      </c>
      <c r="F593" s="361"/>
      <c r="G593" s="451" t="s">
        <v>220</v>
      </c>
      <c r="H593" s="361"/>
      <c r="I593" s="38" t="s">
        <v>220</v>
      </c>
      <c r="J593" s="38" t="s">
        <v>220</v>
      </c>
      <c r="K593" s="451" t="s">
        <v>796</v>
      </c>
      <c r="L593" s="361"/>
      <c r="M593" s="44" t="s">
        <v>309</v>
      </c>
      <c r="N593" s="58" t="s">
        <v>224</v>
      </c>
      <c r="O593" s="466" t="s">
        <v>220</v>
      </c>
      <c r="P593" s="531"/>
      <c r="Q593" s="532"/>
    </row>
    <row r="594" spans="2:17" x14ac:dyDescent="0.35">
      <c r="B594" s="27" t="s">
        <v>18</v>
      </c>
      <c r="C594" s="57" t="s">
        <v>18</v>
      </c>
      <c r="D594" s="57" t="s">
        <v>18</v>
      </c>
      <c r="E594" s="427" t="s">
        <v>995</v>
      </c>
      <c r="F594" s="361"/>
      <c r="G594" s="451" t="s">
        <v>220</v>
      </c>
      <c r="H594" s="361"/>
      <c r="I594" s="38" t="s">
        <v>220</v>
      </c>
      <c r="J594" s="38" t="s">
        <v>220</v>
      </c>
      <c r="K594" s="451" t="s">
        <v>994</v>
      </c>
      <c r="L594" s="361"/>
      <c r="M594" s="44" t="s">
        <v>309</v>
      </c>
      <c r="N594" s="58" t="s">
        <v>224</v>
      </c>
      <c r="O594" s="466" t="s">
        <v>220</v>
      </c>
      <c r="P594" s="531"/>
      <c r="Q594" s="532"/>
    </row>
    <row r="595" spans="2:17" x14ac:dyDescent="0.35">
      <c r="B595" s="27" t="s">
        <v>18</v>
      </c>
      <c r="C595" s="57" t="s">
        <v>18</v>
      </c>
      <c r="D595" s="427" t="s">
        <v>156</v>
      </c>
      <c r="E595" s="382"/>
      <c r="F595" s="361"/>
      <c r="G595" s="451" t="s">
        <v>18</v>
      </c>
      <c r="H595" s="361"/>
      <c r="I595" s="38" t="s">
        <v>18</v>
      </c>
      <c r="J595" s="38" t="s">
        <v>18</v>
      </c>
      <c r="K595" s="451" t="s">
        <v>18</v>
      </c>
      <c r="L595" s="361"/>
      <c r="M595" s="44" t="s">
        <v>18</v>
      </c>
      <c r="N595" s="58" t="s">
        <v>18</v>
      </c>
      <c r="O595" s="466" t="s">
        <v>18</v>
      </c>
      <c r="P595" s="531"/>
      <c r="Q595" s="532"/>
    </row>
    <row r="596" spans="2:17" x14ac:dyDescent="0.35">
      <c r="B596" s="27" t="s">
        <v>18</v>
      </c>
      <c r="C596" s="57" t="s">
        <v>18</v>
      </c>
      <c r="D596" s="57" t="s">
        <v>18</v>
      </c>
      <c r="E596" s="427" t="s">
        <v>993</v>
      </c>
      <c r="F596" s="361"/>
      <c r="G596" s="451" t="s">
        <v>220</v>
      </c>
      <c r="H596" s="361"/>
      <c r="I596" s="38" t="s">
        <v>220</v>
      </c>
      <c r="J596" s="38" t="s">
        <v>220</v>
      </c>
      <c r="K596" s="451" t="s">
        <v>755</v>
      </c>
      <c r="L596" s="361"/>
      <c r="M596" s="44" t="s">
        <v>309</v>
      </c>
      <c r="N596" s="58" t="s">
        <v>224</v>
      </c>
      <c r="O596" s="466" t="s">
        <v>220</v>
      </c>
      <c r="P596" s="531"/>
      <c r="Q596" s="532"/>
    </row>
    <row r="597" spans="2:17" x14ac:dyDescent="0.35">
      <c r="B597" s="27" t="s">
        <v>18</v>
      </c>
      <c r="C597" s="57" t="s">
        <v>18</v>
      </c>
      <c r="D597" s="57" t="s">
        <v>18</v>
      </c>
      <c r="E597" s="427" t="s">
        <v>992</v>
      </c>
      <c r="F597" s="361"/>
      <c r="G597" s="451" t="s">
        <v>220</v>
      </c>
      <c r="H597" s="361"/>
      <c r="I597" s="38" t="s">
        <v>220</v>
      </c>
      <c r="J597" s="38" t="s">
        <v>220</v>
      </c>
      <c r="K597" s="451" t="s">
        <v>786</v>
      </c>
      <c r="L597" s="361"/>
      <c r="M597" s="44" t="s">
        <v>309</v>
      </c>
      <c r="N597" s="58" t="s">
        <v>224</v>
      </c>
      <c r="O597" s="466" t="s">
        <v>220</v>
      </c>
      <c r="P597" s="531"/>
      <c r="Q597" s="532"/>
    </row>
    <row r="598" spans="2:17" x14ac:dyDescent="0.35">
      <c r="B598" s="83" t="s">
        <v>18</v>
      </c>
      <c r="C598" s="84" t="s">
        <v>18</v>
      </c>
      <c r="D598" s="84" t="s">
        <v>18</v>
      </c>
      <c r="E598" s="536" t="s">
        <v>991</v>
      </c>
      <c r="F598" s="445"/>
      <c r="G598" s="485" t="s">
        <v>220</v>
      </c>
      <c r="H598" s="445"/>
      <c r="I598" s="80" t="s">
        <v>220</v>
      </c>
      <c r="J598" s="80" t="s">
        <v>220</v>
      </c>
      <c r="K598" s="485" t="s">
        <v>298</v>
      </c>
      <c r="L598" s="445"/>
      <c r="M598" s="81" t="s">
        <v>309</v>
      </c>
      <c r="N598" s="88" t="s">
        <v>224</v>
      </c>
      <c r="O598" s="486" t="s">
        <v>220</v>
      </c>
      <c r="P598" s="551"/>
      <c r="Q598" s="552"/>
    </row>
    <row r="599" spans="2:17" x14ac:dyDescent="0.35">
      <c r="B599" s="27" t="s">
        <v>18</v>
      </c>
      <c r="C599" s="57" t="s">
        <v>18</v>
      </c>
      <c r="D599" s="57" t="s">
        <v>18</v>
      </c>
      <c r="E599" s="427" t="s">
        <v>799</v>
      </c>
      <c r="F599" s="361"/>
      <c r="G599" s="451" t="s">
        <v>220</v>
      </c>
      <c r="H599" s="361"/>
      <c r="I599" s="38" t="s">
        <v>220</v>
      </c>
      <c r="J599" s="38" t="s">
        <v>726</v>
      </c>
      <c r="K599" s="451" t="s">
        <v>220</v>
      </c>
      <c r="L599" s="361"/>
      <c r="M599" s="44" t="s">
        <v>220</v>
      </c>
      <c r="N599" s="58" t="s">
        <v>224</v>
      </c>
      <c r="O599" s="466" t="s">
        <v>220</v>
      </c>
      <c r="P599" s="531"/>
      <c r="Q599" s="532"/>
    </row>
    <row r="600" spans="2:17" x14ac:dyDescent="0.35">
      <c r="B600" s="27" t="s">
        <v>18</v>
      </c>
      <c r="C600" s="57" t="s">
        <v>18</v>
      </c>
      <c r="D600" s="57" t="s">
        <v>18</v>
      </c>
      <c r="E600" s="427" t="s">
        <v>990</v>
      </c>
      <c r="F600" s="361"/>
      <c r="G600" s="451" t="s">
        <v>220</v>
      </c>
      <c r="H600" s="361"/>
      <c r="I600" s="38" t="s">
        <v>220</v>
      </c>
      <c r="J600" s="38" t="s">
        <v>220</v>
      </c>
      <c r="K600" s="451" t="s">
        <v>989</v>
      </c>
      <c r="L600" s="361"/>
      <c r="M600" s="44" t="s">
        <v>309</v>
      </c>
      <c r="N600" s="58" t="s">
        <v>224</v>
      </c>
      <c r="O600" s="466" t="s">
        <v>220</v>
      </c>
      <c r="P600" s="531"/>
      <c r="Q600" s="532"/>
    </row>
    <row r="601" spans="2:17" x14ac:dyDescent="0.35">
      <c r="B601" s="429" t="s">
        <v>266</v>
      </c>
      <c r="C601" s="382"/>
      <c r="D601" s="382"/>
      <c r="E601" s="382"/>
      <c r="F601" s="361"/>
      <c r="G601" s="463" t="s">
        <v>220</v>
      </c>
      <c r="H601" s="361"/>
      <c r="I601" s="45" t="s">
        <v>988</v>
      </c>
      <c r="J601" s="45" t="s">
        <v>987</v>
      </c>
      <c r="K601" s="463" t="s">
        <v>986</v>
      </c>
      <c r="L601" s="361"/>
      <c r="M601" s="47" t="s">
        <v>18</v>
      </c>
      <c r="N601" s="59" t="s">
        <v>18</v>
      </c>
      <c r="O601" s="461" t="s">
        <v>220</v>
      </c>
      <c r="P601" s="539"/>
      <c r="Q601" s="540"/>
    </row>
    <row r="602" spans="2:17" x14ac:dyDescent="0.35">
      <c r="B602" s="47" t="s">
        <v>18</v>
      </c>
      <c r="C602" s="462" t="s">
        <v>165</v>
      </c>
      <c r="D602" s="382"/>
      <c r="E602" s="382"/>
      <c r="F602" s="361"/>
      <c r="G602" s="425" t="s">
        <v>18</v>
      </c>
      <c r="H602" s="361"/>
      <c r="I602" s="52" t="s">
        <v>18</v>
      </c>
      <c r="J602" s="52" t="s">
        <v>18</v>
      </c>
      <c r="K602" s="425" t="s">
        <v>18</v>
      </c>
      <c r="L602" s="361"/>
      <c r="M602" s="47" t="s">
        <v>18</v>
      </c>
      <c r="N602" s="53" t="s">
        <v>18</v>
      </c>
      <c r="O602" s="455" t="s">
        <v>18</v>
      </c>
      <c r="P602" s="530"/>
      <c r="Q602" s="462"/>
    </row>
    <row r="603" spans="2:17" x14ac:dyDescent="0.35">
      <c r="B603" s="27" t="s">
        <v>18</v>
      </c>
      <c r="C603" s="57" t="s">
        <v>18</v>
      </c>
      <c r="D603" s="427" t="s">
        <v>177</v>
      </c>
      <c r="E603" s="382"/>
      <c r="F603" s="361"/>
      <c r="G603" s="451" t="s">
        <v>18</v>
      </c>
      <c r="H603" s="361"/>
      <c r="I603" s="38" t="s">
        <v>18</v>
      </c>
      <c r="J603" s="38" t="s">
        <v>18</v>
      </c>
      <c r="K603" s="451" t="s">
        <v>18</v>
      </c>
      <c r="L603" s="361"/>
      <c r="M603" s="44" t="s">
        <v>18</v>
      </c>
      <c r="N603" s="58" t="s">
        <v>18</v>
      </c>
      <c r="O603" s="466" t="s">
        <v>18</v>
      </c>
      <c r="P603" s="531"/>
      <c r="Q603" s="532"/>
    </row>
    <row r="604" spans="2:17" x14ac:dyDescent="0.35">
      <c r="B604" s="27" t="s">
        <v>18</v>
      </c>
      <c r="C604" s="57" t="s">
        <v>18</v>
      </c>
      <c r="D604" s="57" t="s">
        <v>18</v>
      </c>
      <c r="E604" s="427" t="s">
        <v>178</v>
      </c>
      <c r="F604" s="361"/>
      <c r="G604" s="451" t="s">
        <v>220</v>
      </c>
      <c r="H604" s="361"/>
      <c r="I604" s="38" t="s">
        <v>220</v>
      </c>
      <c r="J604" s="38" t="s">
        <v>220</v>
      </c>
      <c r="K604" s="451" t="s">
        <v>220</v>
      </c>
      <c r="L604" s="361"/>
      <c r="M604" s="44" t="s">
        <v>307</v>
      </c>
      <c r="N604" s="58" t="s">
        <v>224</v>
      </c>
      <c r="O604" s="466" t="s">
        <v>973</v>
      </c>
      <c r="P604" s="531"/>
      <c r="Q604" s="532"/>
    </row>
    <row r="605" spans="2:17" x14ac:dyDescent="0.35">
      <c r="B605" s="27" t="s">
        <v>18</v>
      </c>
      <c r="C605" s="57" t="s">
        <v>18</v>
      </c>
      <c r="D605" s="427" t="s">
        <v>172</v>
      </c>
      <c r="E605" s="382"/>
      <c r="F605" s="361"/>
      <c r="G605" s="451" t="s">
        <v>18</v>
      </c>
      <c r="H605" s="361"/>
      <c r="I605" s="38" t="s">
        <v>18</v>
      </c>
      <c r="J605" s="38" t="s">
        <v>18</v>
      </c>
      <c r="K605" s="451" t="s">
        <v>18</v>
      </c>
      <c r="L605" s="361"/>
      <c r="M605" s="44" t="s">
        <v>18</v>
      </c>
      <c r="N605" s="58" t="s">
        <v>18</v>
      </c>
      <c r="O605" s="466" t="s">
        <v>18</v>
      </c>
      <c r="P605" s="531"/>
      <c r="Q605" s="532"/>
    </row>
    <row r="606" spans="2:17" x14ac:dyDescent="0.35">
      <c r="B606" s="27" t="s">
        <v>18</v>
      </c>
      <c r="C606" s="57" t="s">
        <v>18</v>
      </c>
      <c r="D606" s="57" t="s">
        <v>18</v>
      </c>
      <c r="E606" s="427" t="s">
        <v>985</v>
      </c>
      <c r="F606" s="361"/>
      <c r="G606" s="451" t="s">
        <v>220</v>
      </c>
      <c r="H606" s="361"/>
      <c r="I606" s="38" t="s">
        <v>979</v>
      </c>
      <c r="J606" s="38" t="s">
        <v>220</v>
      </c>
      <c r="K606" s="451" t="s">
        <v>220</v>
      </c>
      <c r="L606" s="361"/>
      <c r="M606" s="44" t="s">
        <v>220</v>
      </c>
      <c r="N606" s="58" t="s">
        <v>224</v>
      </c>
      <c r="O606" s="466" t="s">
        <v>220</v>
      </c>
      <c r="P606" s="531"/>
      <c r="Q606" s="532"/>
    </row>
    <row r="607" spans="2:17" x14ac:dyDescent="0.35">
      <c r="B607" s="83" t="s">
        <v>18</v>
      </c>
      <c r="C607" s="84" t="s">
        <v>18</v>
      </c>
      <c r="D607" s="84" t="s">
        <v>18</v>
      </c>
      <c r="E607" s="536" t="s">
        <v>984</v>
      </c>
      <c r="F607" s="445"/>
      <c r="G607" s="485" t="s">
        <v>220</v>
      </c>
      <c r="H607" s="445"/>
      <c r="I607" s="80" t="s">
        <v>220</v>
      </c>
      <c r="J607" s="80" t="s">
        <v>983</v>
      </c>
      <c r="K607" s="485" t="s">
        <v>220</v>
      </c>
      <c r="L607" s="445"/>
      <c r="M607" s="81" t="s">
        <v>220</v>
      </c>
      <c r="N607" s="88" t="s">
        <v>224</v>
      </c>
      <c r="O607" s="486" t="s">
        <v>220</v>
      </c>
      <c r="P607" s="551"/>
      <c r="Q607" s="552"/>
    </row>
    <row r="608" spans="2:17" x14ac:dyDescent="0.35">
      <c r="B608" s="102" t="s">
        <v>18</v>
      </c>
      <c r="C608" s="103" t="s">
        <v>18</v>
      </c>
      <c r="D608" s="103" t="s">
        <v>18</v>
      </c>
      <c r="E608" s="522" t="s">
        <v>982</v>
      </c>
      <c r="F608" s="515"/>
      <c r="G608" s="523" t="s">
        <v>220</v>
      </c>
      <c r="H608" s="515"/>
      <c r="I608" s="105" t="s">
        <v>220</v>
      </c>
      <c r="J608" s="105" t="s">
        <v>981</v>
      </c>
      <c r="K608" s="523" t="s">
        <v>220</v>
      </c>
      <c r="L608" s="515"/>
      <c r="M608" s="108" t="s">
        <v>220</v>
      </c>
      <c r="N608" s="107" t="s">
        <v>224</v>
      </c>
      <c r="O608" s="524" t="s">
        <v>220</v>
      </c>
      <c r="P608" s="525"/>
      <c r="Q608" s="526"/>
    </row>
    <row r="609" spans="2:17" s="10" customFormat="1" x14ac:dyDescent="0.35">
      <c r="B609" s="61"/>
      <c r="C609" s="61"/>
      <c r="D609" s="61"/>
      <c r="E609" s="61"/>
      <c r="F609" s="78"/>
      <c r="G609" s="86"/>
      <c r="H609" s="78"/>
      <c r="I609" s="86"/>
      <c r="J609" s="86"/>
      <c r="K609" s="86"/>
      <c r="L609" s="78"/>
      <c r="M609" s="86"/>
      <c r="N609" s="72"/>
      <c r="O609" s="86"/>
      <c r="P609" s="86"/>
      <c r="Q609" s="86"/>
    </row>
    <row r="610" spans="2:17" s="10" customFormat="1" x14ac:dyDescent="0.35">
      <c r="B610" s="61"/>
      <c r="C610" s="61"/>
      <c r="D610" s="61"/>
      <c r="E610" s="61"/>
      <c r="F610" s="78"/>
      <c r="G610" s="86"/>
      <c r="H610" s="78"/>
      <c r="I610" s="86"/>
      <c r="J610" s="86"/>
      <c r="K610" s="86"/>
      <c r="L610" s="78"/>
      <c r="M610" s="86"/>
      <c r="N610" s="72"/>
      <c r="O610" s="86"/>
      <c r="P610" s="86"/>
      <c r="Q610" s="86"/>
    </row>
    <row r="611" spans="2:17" s="121" customFormat="1" x14ac:dyDescent="0.35">
      <c r="B611" s="519" t="s">
        <v>18</v>
      </c>
      <c r="C611" s="484"/>
      <c r="D611" s="484"/>
      <c r="E611" s="484"/>
      <c r="F611" s="445"/>
      <c r="G611" s="431" t="s">
        <v>1146</v>
      </c>
      <c r="H611" s="382"/>
      <c r="I611" s="382"/>
      <c r="J611" s="361"/>
      <c r="K611" s="431" t="s">
        <v>1145</v>
      </c>
      <c r="L611" s="382"/>
      <c r="M611" s="382"/>
      <c r="N611" s="382"/>
      <c r="O611" s="382"/>
      <c r="P611" s="382"/>
      <c r="Q611" s="361"/>
    </row>
    <row r="612" spans="2:17" s="121" customFormat="1" x14ac:dyDescent="0.35">
      <c r="B612" s="498" t="s">
        <v>18</v>
      </c>
      <c r="C612" s="473"/>
      <c r="D612" s="473"/>
      <c r="E612" s="473"/>
      <c r="F612" s="449"/>
      <c r="G612" s="431" t="s">
        <v>1144</v>
      </c>
      <c r="H612" s="361"/>
      <c r="I612" s="122" t="s">
        <v>1143</v>
      </c>
      <c r="J612" s="122" t="s">
        <v>1142</v>
      </c>
      <c r="K612" s="431" t="s">
        <v>1141</v>
      </c>
      <c r="L612" s="361"/>
      <c r="M612" s="431" t="s">
        <v>1140</v>
      </c>
      <c r="N612" s="361"/>
      <c r="O612" s="508" t="s">
        <v>1139</v>
      </c>
      <c r="P612" s="509"/>
      <c r="Q612" s="510"/>
    </row>
    <row r="613" spans="2:17" x14ac:dyDescent="0.35">
      <c r="B613" s="27" t="s">
        <v>18</v>
      </c>
      <c r="C613" s="57" t="s">
        <v>18</v>
      </c>
      <c r="D613" s="57" t="s">
        <v>18</v>
      </c>
      <c r="E613" s="427" t="s">
        <v>980</v>
      </c>
      <c r="F613" s="361"/>
      <c r="G613" s="451" t="s">
        <v>220</v>
      </c>
      <c r="H613" s="361"/>
      <c r="I613" s="38" t="s">
        <v>220</v>
      </c>
      <c r="J613" s="38" t="s">
        <v>220</v>
      </c>
      <c r="K613" s="451" t="s">
        <v>977</v>
      </c>
      <c r="L613" s="361"/>
      <c r="M613" s="44" t="s">
        <v>309</v>
      </c>
      <c r="N613" s="58" t="s">
        <v>224</v>
      </c>
      <c r="O613" s="466" t="s">
        <v>220</v>
      </c>
      <c r="P613" s="531"/>
      <c r="Q613" s="532"/>
    </row>
    <row r="614" spans="2:17" x14ac:dyDescent="0.35">
      <c r="B614" s="429" t="s">
        <v>265</v>
      </c>
      <c r="C614" s="382"/>
      <c r="D614" s="382"/>
      <c r="E614" s="382"/>
      <c r="F614" s="361"/>
      <c r="G614" s="463" t="s">
        <v>220</v>
      </c>
      <c r="H614" s="361"/>
      <c r="I614" s="45" t="s">
        <v>979</v>
      </c>
      <c r="J614" s="45" t="s">
        <v>978</v>
      </c>
      <c r="K614" s="463" t="s">
        <v>977</v>
      </c>
      <c r="L614" s="361"/>
      <c r="M614" s="47" t="s">
        <v>18</v>
      </c>
      <c r="N614" s="59" t="s">
        <v>18</v>
      </c>
      <c r="O614" s="461" t="s">
        <v>973</v>
      </c>
      <c r="P614" s="539"/>
      <c r="Q614" s="540"/>
    </row>
    <row r="615" spans="2:17" x14ac:dyDescent="0.35">
      <c r="B615" s="429" t="s">
        <v>264</v>
      </c>
      <c r="C615" s="382"/>
      <c r="D615" s="382"/>
      <c r="E615" s="382"/>
      <c r="F615" s="361"/>
      <c r="G615" s="463" t="s">
        <v>220</v>
      </c>
      <c r="H615" s="361"/>
      <c r="I615" s="45" t="s">
        <v>976</v>
      </c>
      <c r="J615" s="45" t="s">
        <v>975</v>
      </c>
      <c r="K615" s="463" t="s">
        <v>974</v>
      </c>
      <c r="L615" s="361"/>
      <c r="M615" s="47" t="s">
        <v>18</v>
      </c>
      <c r="N615" s="59" t="s">
        <v>18</v>
      </c>
      <c r="O615" s="461" t="s">
        <v>973</v>
      </c>
      <c r="P615" s="539"/>
      <c r="Q615" s="540"/>
    </row>
    <row r="616" spans="2:17" x14ac:dyDescent="0.35">
      <c r="B616" s="47" t="s">
        <v>18</v>
      </c>
      <c r="C616" s="462" t="s">
        <v>179</v>
      </c>
      <c r="D616" s="382"/>
      <c r="E616" s="382"/>
      <c r="F616" s="361"/>
      <c r="G616" s="425" t="s">
        <v>18</v>
      </c>
      <c r="H616" s="361"/>
      <c r="I616" s="52" t="s">
        <v>18</v>
      </c>
      <c r="J616" s="52" t="s">
        <v>18</v>
      </c>
      <c r="K616" s="425" t="s">
        <v>18</v>
      </c>
      <c r="L616" s="361"/>
      <c r="M616" s="47" t="s">
        <v>18</v>
      </c>
      <c r="N616" s="53" t="s">
        <v>18</v>
      </c>
      <c r="O616" s="455" t="s">
        <v>18</v>
      </c>
      <c r="P616" s="530"/>
      <c r="Q616" s="462"/>
    </row>
    <row r="617" spans="2:17" x14ac:dyDescent="0.35">
      <c r="B617" s="47" t="s">
        <v>18</v>
      </c>
      <c r="C617" s="462" t="s">
        <v>180</v>
      </c>
      <c r="D617" s="382"/>
      <c r="E617" s="382"/>
      <c r="F617" s="361"/>
      <c r="G617" s="425" t="s">
        <v>18</v>
      </c>
      <c r="H617" s="361"/>
      <c r="I617" s="52" t="s">
        <v>18</v>
      </c>
      <c r="J617" s="52" t="s">
        <v>18</v>
      </c>
      <c r="K617" s="425" t="s">
        <v>18</v>
      </c>
      <c r="L617" s="361"/>
      <c r="M617" s="47" t="s">
        <v>18</v>
      </c>
      <c r="N617" s="53" t="s">
        <v>18</v>
      </c>
      <c r="O617" s="455" t="s">
        <v>18</v>
      </c>
      <c r="P617" s="530"/>
      <c r="Q617" s="462"/>
    </row>
    <row r="618" spans="2:17" x14ac:dyDescent="0.35">
      <c r="B618" s="27" t="s">
        <v>18</v>
      </c>
      <c r="C618" s="57" t="s">
        <v>18</v>
      </c>
      <c r="D618" s="427" t="s">
        <v>180</v>
      </c>
      <c r="E618" s="382"/>
      <c r="F618" s="361"/>
      <c r="G618" s="451" t="s">
        <v>220</v>
      </c>
      <c r="H618" s="361"/>
      <c r="I618" s="38" t="s">
        <v>220</v>
      </c>
      <c r="J618" s="38" t="s">
        <v>220</v>
      </c>
      <c r="K618" s="451" t="s">
        <v>294</v>
      </c>
      <c r="L618" s="361"/>
      <c r="M618" s="44" t="s">
        <v>220</v>
      </c>
      <c r="N618" s="58" t="s">
        <v>224</v>
      </c>
      <c r="O618" s="466" t="s">
        <v>294</v>
      </c>
      <c r="P618" s="531"/>
      <c r="Q618" s="532"/>
    </row>
    <row r="619" spans="2:17" x14ac:dyDescent="0.35">
      <c r="B619" s="429" t="s">
        <v>972</v>
      </c>
      <c r="C619" s="382"/>
      <c r="D619" s="382"/>
      <c r="E619" s="382"/>
      <c r="F619" s="361"/>
      <c r="G619" s="463" t="s">
        <v>220</v>
      </c>
      <c r="H619" s="361"/>
      <c r="I619" s="45" t="s">
        <v>220</v>
      </c>
      <c r="J619" s="45" t="s">
        <v>220</v>
      </c>
      <c r="K619" s="463" t="s">
        <v>294</v>
      </c>
      <c r="L619" s="361"/>
      <c r="M619" s="47" t="s">
        <v>18</v>
      </c>
      <c r="N619" s="59" t="s">
        <v>18</v>
      </c>
      <c r="O619" s="461" t="s">
        <v>294</v>
      </c>
      <c r="P619" s="539"/>
      <c r="Q619" s="540"/>
    </row>
    <row r="620" spans="2:17" x14ac:dyDescent="0.35">
      <c r="B620" s="511" t="s">
        <v>971</v>
      </c>
      <c r="C620" s="484"/>
      <c r="D620" s="484"/>
      <c r="E620" s="484"/>
      <c r="F620" s="445"/>
      <c r="G620" s="512" t="s">
        <v>220</v>
      </c>
      <c r="H620" s="445"/>
      <c r="I620" s="76" t="s">
        <v>220</v>
      </c>
      <c r="J620" s="76" t="s">
        <v>220</v>
      </c>
      <c r="K620" s="512" t="s">
        <v>294</v>
      </c>
      <c r="L620" s="445"/>
      <c r="M620" s="95" t="s">
        <v>18</v>
      </c>
      <c r="N620" s="85" t="s">
        <v>18</v>
      </c>
      <c r="O620" s="543" t="s">
        <v>294</v>
      </c>
      <c r="P620" s="544"/>
      <c r="Q620" s="545"/>
    </row>
    <row r="621" spans="2:17" x14ac:dyDescent="0.35">
      <c r="B621" s="513" t="s">
        <v>970</v>
      </c>
      <c r="C621" s="514"/>
      <c r="D621" s="514"/>
      <c r="E621" s="514"/>
      <c r="F621" s="515"/>
      <c r="G621" s="516" t="s">
        <v>894</v>
      </c>
      <c r="H621" s="515"/>
      <c r="I621" s="96" t="s">
        <v>969</v>
      </c>
      <c r="J621" s="96" t="s">
        <v>968</v>
      </c>
      <c r="K621" s="516" t="s">
        <v>967</v>
      </c>
      <c r="L621" s="515"/>
      <c r="M621" s="97" t="s">
        <v>18</v>
      </c>
      <c r="N621" s="98" t="s">
        <v>18</v>
      </c>
      <c r="O621" s="565">
        <v>7648860</v>
      </c>
      <c r="P621" s="542"/>
      <c r="Q621" s="482"/>
    </row>
    <row r="622" spans="2:17" x14ac:dyDescent="0.35">
      <c r="B622" s="518" t="s">
        <v>193</v>
      </c>
      <c r="C622" s="473"/>
      <c r="D622" s="473"/>
      <c r="E622" s="473"/>
      <c r="F622" s="449"/>
      <c r="G622" s="518" t="s">
        <v>18</v>
      </c>
      <c r="H622" s="449"/>
      <c r="I622" s="54" t="s">
        <v>18</v>
      </c>
      <c r="J622" s="54" t="s">
        <v>18</v>
      </c>
      <c r="K622" s="518" t="s">
        <v>18</v>
      </c>
      <c r="L622" s="449"/>
      <c r="M622" s="55" t="s">
        <v>18</v>
      </c>
      <c r="N622" s="56" t="s">
        <v>18</v>
      </c>
      <c r="O622" s="561" t="s">
        <v>18</v>
      </c>
      <c r="P622" s="562"/>
      <c r="Q622" s="538"/>
    </row>
    <row r="623" spans="2:17" x14ac:dyDescent="0.35">
      <c r="B623" s="47" t="s">
        <v>18</v>
      </c>
      <c r="C623" s="462" t="s">
        <v>25</v>
      </c>
      <c r="D623" s="382"/>
      <c r="E623" s="382"/>
      <c r="F623" s="361"/>
      <c r="G623" s="425" t="s">
        <v>18</v>
      </c>
      <c r="H623" s="361"/>
      <c r="I623" s="52" t="s">
        <v>18</v>
      </c>
      <c r="J623" s="52" t="s">
        <v>18</v>
      </c>
      <c r="K623" s="425" t="s">
        <v>18</v>
      </c>
      <c r="L623" s="361"/>
      <c r="M623" s="47" t="s">
        <v>18</v>
      </c>
      <c r="N623" s="53" t="s">
        <v>18</v>
      </c>
      <c r="O623" s="455" t="s">
        <v>18</v>
      </c>
      <c r="P623" s="530"/>
      <c r="Q623" s="462"/>
    </row>
    <row r="624" spans="2:17" x14ac:dyDescent="0.35">
      <c r="B624" s="47" t="s">
        <v>18</v>
      </c>
      <c r="C624" s="462" t="s">
        <v>32</v>
      </c>
      <c r="D624" s="382"/>
      <c r="E624" s="382"/>
      <c r="F624" s="361"/>
      <c r="G624" s="425" t="s">
        <v>18</v>
      </c>
      <c r="H624" s="361"/>
      <c r="I624" s="52" t="s">
        <v>18</v>
      </c>
      <c r="J624" s="52" t="s">
        <v>18</v>
      </c>
      <c r="K624" s="425" t="s">
        <v>18</v>
      </c>
      <c r="L624" s="361"/>
      <c r="M624" s="47" t="s">
        <v>18</v>
      </c>
      <c r="N624" s="53" t="s">
        <v>18</v>
      </c>
      <c r="O624" s="455" t="s">
        <v>18</v>
      </c>
      <c r="P624" s="530"/>
      <c r="Q624" s="462"/>
    </row>
    <row r="625" spans="2:17" x14ac:dyDescent="0.35">
      <c r="B625" s="27" t="s">
        <v>18</v>
      </c>
      <c r="C625" s="57" t="s">
        <v>18</v>
      </c>
      <c r="D625" s="427" t="s">
        <v>36</v>
      </c>
      <c r="E625" s="382"/>
      <c r="F625" s="361"/>
      <c r="G625" s="451" t="s">
        <v>220</v>
      </c>
      <c r="H625" s="361"/>
      <c r="I625" s="38" t="s">
        <v>966</v>
      </c>
      <c r="J625" s="38" t="s">
        <v>965</v>
      </c>
      <c r="K625" s="451" t="s">
        <v>964</v>
      </c>
      <c r="L625" s="361"/>
      <c r="M625" s="44" t="s">
        <v>963</v>
      </c>
      <c r="N625" s="58" t="s">
        <v>224</v>
      </c>
      <c r="O625" s="466" t="s">
        <v>962</v>
      </c>
      <c r="P625" s="531"/>
      <c r="Q625" s="532"/>
    </row>
    <row r="626" spans="2:17" x14ac:dyDescent="0.35">
      <c r="B626" s="27" t="s">
        <v>18</v>
      </c>
      <c r="C626" s="57" t="s">
        <v>18</v>
      </c>
      <c r="D626" s="427" t="s">
        <v>34</v>
      </c>
      <c r="E626" s="382"/>
      <c r="F626" s="361"/>
      <c r="G626" s="451" t="s">
        <v>220</v>
      </c>
      <c r="H626" s="361"/>
      <c r="I626" s="38" t="s">
        <v>961</v>
      </c>
      <c r="J626" s="38" t="s">
        <v>961</v>
      </c>
      <c r="K626" s="451" t="s">
        <v>960</v>
      </c>
      <c r="L626" s="361"/>
      <c r="M626" s="44" t="s">
        <v>959</v>
      </c>
      <c r="N626" s="58" t="s">
        <v>224</v>
      </c>
      <c r="O626" s="466" t="s">
        <v>958</v>
      </c>
      <c r="P626" s="531"/>
      <c r="Q626" s="532"/>
    </row>
    <row r="627" spans="2:17" x14ac:dyDescent="0.35">
      <c r="B627" s="83" t="s">
        <v>18</v>
      </c>
      <c r="C627" s="84" t="s">
        <v>18</v>
      </c>
      <c r="D627" s="536" t="s">
        <v>37</v>
      </c>
      <c r="E627" s="484"/>
      <c r="F627" s="445"/>
      <c r="G627" s="485" t="s">
        <v>220</v>
      </c>
      <c r="H627" s="445"/>
      <c r="I627" s="80" t="s">
        <v>601</v>
      </c>
      <c r="J627" s="80" t="s">
        <v>601</v>
      </c>
      <c r="K627" s="485" t="s">
        <v>601</v>
      </c>
      <c r="L627" s="445"/>
      <c r="M627" s="81" t="s">
        <v>620</v>
      </c>
      <c r="N627" s="88" t="s">
        <v>224</v>
      </c>
      <c r="O627" s="486" t="s">
        <v>619</v>
      </c>
      <c r="P627" s="551"/>
      <c r="Q627" s="552"/>
    </row>
    <row r="628" spans="2:17" x14ac:dyDescent="0.35">
      <c r="B628" s="102" t="s">
        <v>18</v>
      </c>
      <c r="C628" s="103" t="s">
        <v>18</v>
      </c>
      <c r="D628" s="522" t="s">
        <v>33</v>
      </c>
      <c r="E628" s="514"/>
      <c r="F628" s="515"/>
      <c r="G628" s="523" t="s">
        <v>220</v>
      </c>
      <c r="H628" s="515"/>
      <c r="I628" s="105" t="s">
        <v>957</v>
      </c>
      <c r="J628" s="105" t="s">
        <v>956</v>
      </c>
      <c r="K628" s="523" t="s">
        <v>955</v>
      </c>
      <c r="L628" s="515"/>
      <c r="M628" s="108" t="s">
        <v>954</v>
      </c>
      <c r="N628" s="107" t="s">
        <v>224</v>
      </c>
      <c r="O628" s="524" t="s">
        <v>953</v>
      </c>
      <c r="P628" s="525"/>
      <c r="Q628" s="526"/>
    </row>
    <row r="629" spans="2:17" s="10" customFormat="1" x14ac:dyDescent="0.35">
      <c r="B629" s="61"/>
      <c r="C629" s="61"/>
      <c r="D629" s="61"/>
      <c r="E629" s="78"/>
      <c r="F629" s="78"/>
      <c r="G629" s="86"/>
      <c r="H629" s="78"/>
      <c r="I629" s="86"/>
      <c r="J629" s="86"/>
      <c r="K629" s="86"/>
      <c r="L629" s="78"/>
      <c r="M629" s="86"/>
      <c r="N629" s="72"/>
      <c r="O629" s="86"/>
      <c r="P629" s="86"/>
      <c r="Q629" s="86"/>
    </row>
    <row r="630" spans="2:17" s="10" customFormat="1" x14ac:dyDescent="0.35">
      <c r="B630" s="61"/>
      <c r="C630" s="61"/>
      <c r="D630" s="61"/>
      <c r="E630" s="78"/>
      <c r="F630" s="78"/>
      <c r="G630" s="86"/>
      <c r="H630" s="78"/>
      <c r="I630" s="86"/>
      <c r="J630" s="86"/>
      <c r="K630" s="86"/>
      <c r="L630" s="78"/>
      <c r="M630" s="86"/>
      <c r="N630" s="72"/>
      <c r="O630" s="86"/>
      <c r="P630" s="86"/>
      <c r="Q630" s="86"/>
    </row>
    <row r="631" spans="2:17" s="10" customFormat="1" x14ac:dyDescent="0.35">
      <c r="B631" s="61"/>
      <c r="C631" s="61"/>
      <c r="D631" s="61"/>
      <c r="E631" s="78"/>
      <c r="F631" s="78"/>
      <c r="G631" s="86"/>
      <c r="H631" s="78"/>
      <c r="I631" s="86"/>
      <c r="J631" s="86"/>
      <c r="K631" s="86"/>
      <c r="L631" s="78"/>
      <c r="M631" s="86"/>
      <c r="N631" s="72"/>
      <c r="O631" s="86"/>
      <c r="P631" s="86"/>
      <c r="Q631" s="86"/>
    </row>
    <row r="632" spans="2:17" s="121" customFormat="1" x14ac:dyDescent="0.35">
      <c r="B632" s="519" t="s">
        <v>18</v>
      </c>
      <c r="C632" s="484"/>
      <c r="D632" s="484"/>
      <c r="E632" s="484"/>
      <c r="F632" s="445"/>
      <c r="G632" s="431" t="s">
        <v>1146</v>
      </c>
      <c r="H632" s="382"/>
      <c r="I632" s="382"/>
      <c r="J632" s="361"/>
      <c r="K632" s="431" t="s">
        <v>1145</v>
      </c>
      <c r="L632" s="382"/>
      <c r="M632" s="382"/>
      <c r="N632" s="382"/>
      <c r="O632" s="382"/>
      <c r="P632" s="382"/>
      <c r="Q632" s="361"/>
    </row>
    <row r="633" spans="2:17" s="121" customFormat="1" x14ac:dyDescent="0.35">
      <c r="B633" s="498" t="s">
        <v>18</v>
      </c>
      <c r="C633" s="473"/>
      <c r="D633" s="473"/>
      <c r="E633" s="473"/>
      <c r="F633" s="449"/>
      <c r="G633" s="431" t="s">
        <v>1144</v>
      </c>
      <c r="H633" s="361"/>
      <c r="I633" s="122" t="s">
        <v>1143</v>
      </c>
      <c r="J633" s="122" t="s">
        <v>1142</v>
      </c>
      <c r="K633" s="431" t="s">
        <v>1141</v>
      </c>
      <c r="L633" s="361"/>
      <c r="M633" s="431" t="s">
        <v>1140</v>
      </c>
      <c r="N633" s="361"/>
      <c r="O633" s="508" t="s">
        <v>1139</v>
      </c>
      <c r="P633" s="509"/>
      <c r="Q633" s="510"/>
    </row>
    <row r="634" spans="2:17" x14ac:dyDescent="0.35">
      <c r="B634" s="27" t="s">
        <v>18</v>
      </c>
      <c r="C634" s="57" t="s">
        <v>18</v>
      </c>
      <c r="D634" s="427" t="s">
        <v>35</v>
      </c>
      <c r="E634" s="382"/>
      <c r="F634" s="361"/>
      <c r="G634" s="451" t="s">
        <v>220</v>
      </c>
      <c r="H634" s="361"/>
      <c r="I634" s="38" t="s">
        <v>289</v>
      </c>
      <c r="J634" s="38" t="s">
        <v>289</v>
      </c>
      <c r="K634" s="451" t="s">
        <v>659</v>
      </c>
      <c r="L634" s="361"/>
      <c r="M634" s="44" t="s">
        <v>220</v>
      </c>
      <c r="N634" s="58" t="s">
        <v>224</v>
      </c>
      <c r="O634" s="466" t="s">
        <v>659</v>
      </c>
      <c r="P634" s="531"/>
      <c r="Q634" s="532"/>
    </row>
    <row r="635" spans="2:17" x14ac:dyDescent="0.35">
      <c r="B635" s="429" t="s">
        <v>530</v>
      </c>
      <c r="C635" s="382"/>
      <c r="D635" s="382"/>
      <c r="E635" s="382"/>
      <c r="F635" s="361"/>
      <c r="G635" s="463" t="s">
        <v>220</v>
      </c>
      <c r="H635" s="361"/>
      <c r="I635" s="45" t="s">
        <v>952</v>
      </c>
      <c r="J635" s="45" t="s">
        <v>951</v>
      </c>
      <c r="K635" s="463" t="s">
        <v>950</v>
      </c>
      <c r="L635" s="361"/>
      <c r="M635" s="47" t="s">
        <v>18</v>
      </c>
      <c r="N635" s="59" t="s">
        <v>18</v>
      </c>
      <c r="O635" s="461" t="s">
        <v>949</v>
      </c>
      <c r="P635" s="539"/>
      <c r="Q635" s="540"/>
    </row>
    <row r="636" spans="2:17" x14ac:dyDescent="0.35">
      <c r="B636" s="429" t="s">
        <v>529</v>
      </c>
      <c r="C636" s="382"/>
      <c r="D636" s="382"/>
      <c r="E636" s="382"/>
      <c r="F636" s="361"/>
      <c r="G636" s="463" t="s">
        <v>220</v>
      </c>
      <c r="H636" s="361"/>
      <c r="I636" s="45" t="s">
        <v>952</v>
      </c>
      <c r="J636" s="45" t="s">
        <v>951</v>
      </c>
      <c r="K636" s="463" t="s">
        <v>950</v>
      </c>
      <c r="L636" s="361"/>
      <c r="M636" s="47" t="s">
        <v>18</v>
      </c>
      <c r="N636" s="59" t="s">
        <v>18</v>
      </c>
      <c r="O636" s="461" t="s">
        <v>949</v>
      </c>
      <c r="P636" s="539"/>
      <c r="Q636" s="540"/>
    </row>
    <row r="637" spans="2:17" x14ac:dyDescent="0.35">
      <c r="B637" s="47" t="s">
        <v>18</v>
      </c>
      <c r="C637" s="462" t="s">
        <v>38</v>
      </c>
      <c r="D637" s="382"/>
      <c r="E637" s="382"/>
      <c r="F637" s="361"/>
      <c r="G637" s="425" t="s">
        <v>18</v>
      </c>
      <c r="H637" s="361"/>
      <c r="I637" s="52" t="s">
        <v>18</v>
      </c>
      <c r="J637" s="52" t="s">
        <v>18</v>
      </c>
      <c r="K637" s="425" t="s">
        <v>18</v>
      </c>
      <c r="L637" s="361"/>
      <c r="M637" s="47" t="s">
        <v>18</v>
      </c>
      <c r="N637" s="53" t="s">
        <v>18</v>
      </c>
      <c r="O637" s="455" t="s">
        <v>18</v>
      </c>
      <c r="P637" s="530"/>
      <c r="Q637" s="462"/>
    </row>
    <row r="638" spans="2:17" x14ac:dyDescent="0.35">
      <c r="B638" s="47" t="s">
        <v>18</v>
      </c>
      <c r="C638" s="462" t="s">
        <v>39</v>
      </c>
      <c r="D638" s="382"/>
      <c r="E638" s="382"/>
      <c r="F638" s="361"/>
      <c r="G638" s="425" t="s">
        <v>18</v>
      </c>
      <c r="H638" s="361"/>
      <c r="I638" s="52" t="s">
        <v>18</v>
      </c>
      <c r="J638" s="52" t="s">
        <v>18</v>
      </c>
      <c r="K638" s="425" t="s">
        <v>18</v>
      </c>
      <c r="L638" s="361"/>
      <c r="M638" s="47" t="s">
        <v>18</v>
      </c>
      <c r="N638" s="53" t="s">
        <v>18</v>
      </c>
      <c r="O638" s="455" t="s">
        <v>18</v>
      </c>
      <c r="P638" s="530"/>
      <c r="Q638" s="462"/>
    </row>
    <row r="639" spans="2:17" x14ac:dyDescent="0.35">
      <c r="B639" s="27" t="s">
        <v>18</v>
      </c>
      <c r="C639" s="57" t="s">
        <v>18</v>
      </c>
      <c r="D639" s="427" t="s">
        <v>41</v>
      </c>
      <c r="E639" s="382"/>
      <c r="F639" s="361"/>
      <c r="G639" s="451" t="s">
        <v>220</v>
      </c>
      <c r="H639" s="361"/>
      <c r="I639" s="38" t="s">
        <v>948</v>
      </c>
      <c r="J639" s="38" t="s">
        <v>220</v>
      </c>
      <c r="K639" s="451" t="s">
        <v>220</v>
      </c>
      <c r="L639" s="361"/>
      <c r="M639" s="44" t="s">
        <v>220</v>
      </c>
      <c r="N639" s="58" t="s">
        <v>224</v>
      </c>
      <c r="O639" s="466" t="s">
        <v>220</v>
      </c>
      <c r="P639" s="531"/>
      <c r="Q639" s="532"/>
    </row>
    <row r="640" spans="2:17" x14ac:dyDescent="0.35">
      <c r="B640" s="27" t="s">
        <v>18</v>
      </c>
      <c r="C640" s="57" t="s">
        <v>18</v>
      </c>
      <c r="D640" s="427" t="s">
        <v>42</v>
      </c>
      <c r="E640" s="382"/>
      <c r="F640" s="361"/>
      <c r="G640" s="451" t="s">
        <v>220</v>
      </c>
      <c r="H640" s="361"/>
      <c r="I640" s="38" t="s">
        <v>947</v>
      </c>
      <c r="J640" s="38" t="s">
        <v>946</v>
      </c>
      <c r="K640" s="451" t="s">
        <v>945</v>
      </c>
      <c r="L640" s="361"/>
      <c r="M640" s="44" t="s">
        <v>944</v>
      </c>
      <c r="N640" s="58" t="s">
        <v>224</v>
      </c>
      <c r="O640" s="466" t="s">
        <v>943</v>
      </c>
      <c r="P640" s="531"/>
      <c r="Q640" s="532"/>
    </row>
    <row r="641" spans="2:17" x14ac:dyDescent="0.35">
      <c r="B641" s="83" t="s">
        <v>18</v>
      </c>
      <c r="C641" s="84" t="s">
        <v>18</v>
      </c>
      <c r="D641" s="536" t="s">
        <v>40</v>
      </c>
      <c r="E641" s="484"/>
      <c r="F641" s="445"/>
      <c r="G641" s="485" t="s">
        <v>220</v>
      </c>
      <c r="H641" s="445"/>
      <c r="I641" s="80" t="s">
        <v>942</v>
      </c>
      <c r="J641" s="80" t="s">
        <v>941</v>
      </c>
      <c r="K641" s="485" t="s">
        <v>310</v>
      </c>
      <c r="L641" s="445"/>
      <c r="M641" s="81" t="s">
        <v>940</v>
      </c>
      <c r="N641" s="88" t="s">
        <v>224</v>
      </c>
      <c r="O641" s="486" t="s">
        <v>299</v>
      </c>
      <c r="P641" s="551"/>
      <c r="Q641" s="552"/>
    </row>
    <row r="642" spans="2:17" x14ac:dyDescent="0.35">
      <c r="B642" s="513" t="s">
        <v>425</v>
      </c>
      <c r="C642" s="514"/>
      <c r="D642" s="514"/>
      <c r="E642" s="514"/>
      <c r="F642" s="515"/>
      <c r="G642" s="516" t="s">
        <v>220</v>
      </c>
      <c r="H642" s="515"/>
      <c r="I642" s="96" t="s">
        <v>939</v>
      </c>
      <c r="J642" s="96" t="s">
        <v>938</v>
      </c>
      <c r="K642" s="516" t="s">
        <v>937</v>
      </c>
      <c r="L642" s="515"/>
      <c r="M642" s="97" t="s">
        <v>18</v>
      </c>
      <c r="N642" s="98" t="s">
        <v>18</v>
      </c>
      <c r="O642" s="541" t="s">
        <v>822</v>
      </c>
      <c r="P642" s="542"/>
      <c r="Q642" s="482"/>
    </row>
    <row r="643" spans="2:17" x14ac:dyDescent="0.35">
      <c r="B643" s="55" t="s">
        <v>18</v>
      </c>
      <c r="C643" s="538" t="s">
        <v>43</v>
      </c>
      <c r="D643" s="473"/>
      <c r="E643" s="473"/>
      <c r="F643" s="449"/>
      <c r="G643" s="518" t="s">
        <v>18</v>
      </c>
      <c r="H643" s="449"/>
      <c r="I643" s="54" t="s">
        <v>18</v>
      </c>
      <c r="J643" s="54" t="s">
        <v>18</v>
      </c>
      <c r="K643" s="518" t="s">
        <v>18</v>
      </c>
      <c r="L643" s="449"/>
      <c r="M643" s="55" t="s">
        <v>18</v>
      </c>
      <c r="N643" s="56" t="s">
        <v>18</v>
      </c>
      <c r="O643" s="561" t="s">
        <v>18</v>
      </c>
      <c r="P643" s="562"/>
      <c r="Q643" s="538"/>
    </row>
    <row r="644" spans="2:17" x14ac:dyDescent="0.35">
      <c r="B644" s="27" t="s">
        <v>18</v>
      </c>
      <c r="C644" s="57" t="s">
        <v>18</v>
      </c>
      <c r="D644" s="427" t="s">
        <v>44</v>
      </c>
      <c r="E644" s="382"/>
      <c r="F644" s="361"/>
      <c r="G644" s="451" t="s">
        <v>220</v>
      </c>
      <c r="H644" s="361"/>
      <c r="I644" s="38" t="s">
        <v>220</v>
      </c>
      <c r="J644" s="38" t="s">
        <v>936</v>
      </c>
      <c r="K644" s="451" t="s">
        <v>300</v>
      </c>
      <c r="L644" s="361"/>
      <c r="M644" s="44" t="s">
        <v>220</v>
      </c>
      <c r="N644" s="58" t="s">
        <v>224</v>
      </c>
      <c r="O644" s="466" t="s">
        <v>300</v>
      </c>
      <c r="P644" s="531"/>
      <c r="Q644" s="532"/>
    </row>
    <row r="645" spans="2:17" x14ac:dyDescent="0.35">
      <c r="B645" s="27" t="s">
        <v>18</v>
      </c>
      <c r="C645" s="57" t="s">
        <v>18</v>
      </c>
      <c r="D645" s="427" t="s">
        <v>46</v>
      </c>
      <c r="E645" s="382"/>
      <c r="F645" s="361"/>
      <c r="G645" s="451" t="s">
        <v>18</v>
      </c>
      <c r="H645" s="361"/>
      <c r="I645" s="38" t="s">
        <v>18</v>
      </c>
      <c r="J645" s="38" t="s">
        <v>18</v>
      </c>
      <c r="K645" s="451" t="s">
        <v>18</v>
      </c>
      <c r="L645" s="361"/>
      <c r="M645" s="44" t="s">
        <v>18</v>
      </c>
      <c r="N645" s="58" t="s">
        <v>18</v>
      </c>
      <c r="O645" s="466" t="s">
        <v>18</v>
      </c>
      <c r="P645" s="531"/>
      <c r="Q645" s="532"/>
    </row>
    <row r="646" spans="2:17" x14ac:dyDescent="0.35">
      <c r="B646" s="27" t="s">
        <v>18</v>
      </c>
      <c r="C646" s="57" t="s">
        <v>18</v>
      </c>
      <c r="D646" s="57" t="s">
        <v>18</v>
      </c>
      <c r="E646" s="427" t="s">
        <v>49</v>
      </c>
      <c r="F646" s="361"/>
      <c r="G646" s="451" t="s">
        <v>220</v>
      </c>
      <c r="H646" s="361"/>
      <c r="I646" s="38" t="s">
        <v>220</v>
      </c>
      <c r="J646" s="38" t="s">
        <v>935</v>
      </c>
      <c r="K646" s="451" t="s">
        <v>220</v>
      </c>
      <c r="L646" s="361"/>
      <c r="M646" s="44" t="s">
        <v>307</v>
      </c>
      <c r="N646" s="58" t="s">
        <v>224</v>
      </c>
      <c r="O646" s="466" t="s">
        <v>276</v>
      </c>
      <c r="P646" s="531"/>
      <c r="Q646" s="532"/>
    </row>
    <row r="647" spans="2:17" x14ac:dyDescent="0.35">
      <c r="B647" s="27" t="s">
        <v>18</v>
      </c>
      <c r="C647" s="57" t="s">
        <v>18</v>
      </c>
      <c r="D647" s="57" t="s">
        <v>18</v>
      </c>
      <c r="E647" s="427" t="s">
        <v>50</v>
      </c>
      <c r="F647" s="361"/>
      <c r="G647" s="451" t="s">
        <v>220</v>
      </c>
      <c r="H647" s="361"/>
      <c r="I647" s="38" t="s">
        <v>220</v>
      </c>
      <c r="J647" s="38" t="s">
        <v>220</v>
      </c>
      <c r="K647" s="451" t="s">
        <v>220</v>
      </c>
      <c r="L647" s="361"/>
      <c r="M647" s="44" t="s">
        <v>307</v>
      </c>
      <c r="N647" s="58" t="s">
        <v>224</v>
      </c>
      <c r="O647" s="466" t="s">
        <v>294</v>
      </c>
      <c r="P647" s="531"/>
      <c r="Q647" s="532"/>
    </row>
    <row r="648" spans="2:17" x14ac:dyDescent="0.35">
      <c r="B648" s="27" t="s">
        <v>18</v>
      </c>
      <c r="C648" s="57" t="s">
        <v>18</v>
      </c>
      <c r="D648" s="57" t="s">
        <v>18</v>
      </c>
      <c r="E648" s="427" t="s">
        <v>50</v>
      </c>
      <c r="F648" s="361"/>
      <c r="G648" s="451" t="s">
        <v>220</v>
      </c>
      <c r="H648" s="361"/>
      <c r="I648" s="38" t="s">
        <v>220</v>
      </c>
      <c r="J648" s="38" t="s">
        <v>220</v>
      </c>
      <c r="K648" s="451" t="s">
        <v>262</v>
      </c>
      <c r="L648" s="361"/>
      <c r="M648" s="44" t="s">
        <v>309</v>
      </c>
      <c r="N648" s="58" t="s">
        <v>224</v>
      </c>
      <c r="O648" s="466" t="s">
        <v>220</v>
      </c>
      <c r="P648" s="531"/>
      <c r="Q648" s="532"/>
    </row>
    <row r="649" spans="2:17" x14ac:dyDescent="0.35">
      <c r="B649" s="83" t="s">
        <v>18</v>
      </c>
      <c r="C649" s="84" t="s">
        <v>18</v>
      </c>
      <c r="D649" s="84" t="s">
        <v>18</v>
      </c>
      <c r="E649" s="536" t="s">
        <v>582</v>
      </c>
      <c r="F649" s="445"/>
      <c r="G649" s="485" t="s">
        <v>220</v>
      </c>
      <c r="H649" s="445"/>
      <c r="I649" s="80" t="s">
        <v>220</v>
      </c>
      <c r="J649" s="80" t="s">
        <v>934</v>
      </c>
      <c r="K649" s="485" t="s">
        <v>220</v>
      </c>
      <c r="L649" s="445"/>
      <c r="M649" s="81" t="s">
        <v>220</v>
      </c>
      <c r="N649" s="88" t="s">
        <v>224</v>
      </c>
      <c r="O649" s="486" t="s">
        <v>220</v>
      </c>
      <c r="P649" s="551"/>
      <c r="Q649" s="552"/>
    </row>
    <row r="650" spans="2:17" x14ac:dyDescent="0.35">
      <c r="B650" s="102" t="s">
        <v>18</v>
      </c>
      <c r="C650" s="103" t="s">
        <v>18</v>
      </c>
      <c r="D650" s="103" t="s">
        <v>18</v>
      </c>
      <c r="E650" s="522" t="s">
        <v>62</v>
      </c>
      <c r="F650" s="515"/>
      <c r="G650" s="523" t="s">
        <v>220</v>
      </c>
      <c r="H650" s="515"/>
      <c r="I650" s="105" t="s">
        <v>220</v>
      </c>
      <c r="J650" s="105" t="s">
        <v>300</v>
      </c>
      <c r="K650" s="523" t="s">
        <v>220</v>
      </c>
      <c r="L650" s="515"/>
      <c r="M650" s="108" t="s">
        <v>307</v>
      </c>
      <c r="N650" s="107" t="s">
        <v>224</v>
      </c>
      <c r="O650" s="524" t="s">
        <v>262</v>
      </c>
      <c r="P650" s="525"/>
      <c r="Q650" s="526"/>
    </row>
    <row r="651" spans="2:17" s="10" customFormat="1" x14ac:dyDescent="0.35">
      <c r="B651" s="61"/>
      <c r="C651" s="61"/>
      <c r="D651" s="61"/>
      <c r="E651" s="61"/>
      <c r="F651" s="78"/>
      <c r="G651" s="86"/>
      <c r="H651" s="78"/>
      <c r="I651" s="86"/>
      <c r="J651" s="86"/>
      <c r="K651" s="86"/>
      <c r="L651" s="78"/>
      <c r="M651" s="86"/>
      <c r="N651" s="72"/>
      <c r="O651" s="86"/>
      <c r="P651" s="86"/>
      <c r="Q651" s="86"/>
    </row>
    <row r="652" spans="2:17" s="10" customFormat="1" x14ac:dyDescent="0.35">
      <c r="B652" s="61"/>
      <c r="C652" s="61"/>
      <c r="D652" s="61"/>
      <c r="E652" s="61"/>
      <c r="F652" s="78"/>
      <c r="G652" s="86"/>
      <c r="H652" s="78"/>
      <c r="I652" s="86"/>
      <c r="J652" s="86"/>
      <c r="K652" s="86"/>
      <c r="L652" s="78"/>
      <c r="M652" s="86"/>
      <c r="N652" s="72"/>
      <c r="O652" s="86"/>
      <c r="P652" s="86"/>
      <c r="Q652" s="86"/>
    </row>
    <row r="653" spans="2:17" s="121" customFormat="1" x14ac:dyDescent="0.35">
      <c r="B653" s="519" t="s">
        <v>18</v>
      </c>
      <c r="C653" s="484"/>
      <c r="D653" s="484"/>
      <c r="E653" s="484"/>
      <c r="F653" s="445"/>
      <c r="G653" s="431" t="s">
        <v>1146</v>
      </c>
      <c r="H653" s="382"/>
      <c r="I653" s="382"/>
      <c r="J653" s="361"/>
      <c r="K653" s="431" t="s">
        <v>1145</v>
      </c>
      <c r="L653" s="382"/>
      <c r="M653" s="382"/>
      <c r="N653" s="382"/>
      <c r="O653" s="382"/>
      <c r="P653" s="382"/>
      <c r="Q653" s="361"/>
    </row>
    <row r="654" spans="2:17" s="121" customFormat="1" x14ac:dyDescent="0.35">
      <c r="B654" s="498" t="s">
        <v>18</v>
      </c>
      <c r="C654" s="473"/>
      <c r="D654" s="473"/>
      <c r="E654" s="473"/>
      <c r="F654" s="449"/>
      <c r="G654" s="431" t="s">
        <v>1144</v>
      </c>
      <c r="H654" s="361"/>
      <c r="I654" s="122" t="s">
        <v>1143</v>
      </c>
      <c r="J654" s="122" t="s">
        <v>1142</v>
      </c>
      <c r="K654" s="431" t="s">
        <v>1141</v>
      </c>
      <c r="L654" s="361"/>
      <c r="M654" s="431" t="s">
        <v>1140</v>
      </c>
      <c r="N654" s="361"/>
      <c r="O654" s="508" t="s">
        <v>1139</v>
      </c>
      <c r="P654" s="509"/>
      <c r="Q654" s="510"/>
    </row>
    <row r="655" spans="2:17" x14ac:dyDescent="0.35">
      <c r="B655" s="27" t="s">
        <v>18</v>
      </c>
      <c r="C655" s="57" t="s">
        <v>18</v>
      </c>
      <c r="D655" s="57" t="s">
        <v>18</v>
      </c>
      <c r="E655" s="427" t="s">
        <v>62</v>
      </c>
      <c r="F655" s="361"/>
      <c r="G655" s="451" t="s">
        <v>220</v>
      </c>
      <c r="H655" s="361"/>
      <c r="I655" s="38" t="s">
        <v>220</v>
      </c>
      <c r="J655" s="38" t="s">
        <v>220</v>
      </c>
      <c r="K655" s="451" t="s">
        <v>445</v>
      </c>
      <c r="L655" s="361"/>
      <c r="M655" s="44" t="s">
        <v>309</v>
      </c>
      <c r="N655" s="58" t="s">
        <v>224</v>
      </c>
      <c r="O655" s="466" t="s">
        <v>220</v>
      </c>
      <c r="P655" s="531"/>
      <c r="Q655" s="532"/>
    </row>
    <row r="656" spans="2:17" x14ac:dyDescent="0.35">
      <c r="B656" s="27" t="s">
        <v>18</v>
      </c>
      <c r="C656" s="57" t="s">
        <v>18</v>
      </c>
      <c r="D656" s="57" t="s">
        <v>18</v>
      </c>
      <c r="E656" s="427" t="s">
        <v>933</v>
      </c>
      <c r="F656" s="361"/>
      <c r="G656" s="451" t="s">
        <v>220</v>
      </c>
      <c r="H656" s="361"/>
      <c r="I656" s="38" t="s">
        <v>220</v>
      </c>
      <c r="J656" s="38" t="s">
        <v>220</v>
      </c>
      <c r="K656" s="451" t="s">
        <v>299</v>
      </c>
      <c r="L656" s="361"/>
      <c r="M656" s="44" t="s">
        <v>309</v>
      </c>
      <c r="N656" s="58" t="s">
        <v>224</v>
      </c>
      <c r="O656" s="466" t="s">
        <v>220</v>
      </c>
      <c r="P656" s="531"/>
      <c r="Q656" s="532"/>
    </row>
    <row r="657" spans="2:17" x14ac:dyDescent="0.35">
      <c r="B657" s="27" t="s">
        <v>18</v>
      </c>
      <c r="C657" s="57" t="s">
        <v>18</v>
      </c>
      <c r="D657" s="57" t="s">
        <v>18</v>
      </c>
      <c r="E657" s="427" t="s">
        <v>932</v>
      </c>
      <c r="F657" s="361"/>
      <c r="G657" s="451" t="s">
        <v>220</v>
      </c>
      <c r="H657" s="361"/>
      <c r="I657" s="38" t="s">
        <v>220</v>
      </c>
      <c r="J657" s="38" t="s">
        <v>931</v>
      </c>
      <c r="K657" s="451" t="s">
        <v>220</v>
      </c>
      <c r="L657" s="361"/>
      <c r="M657" s="44" t="s">
        <v>220</v>
      </c>
      <c r="N657" s="58" t="s">
        <v>224</v>
      </c>
      <c r="O657" s="466" t="s">
        <v>220</v>
      </c>
      <c r="P657" s="531"/>
      <c r="Q657" s="532"/>
    </row>
    <row r="658" spans="2:17" x14ac:dyDescent="0.35">
      <c r="B658" s="27" t="s">
        <v>18</v>
      </c>
      <c r="C658" s="57" t="s">
        <v>18</v>
      </c>
      <c r="D658" s="57" t="s">
        <v>18</v>
      </c>
      <c r="E658" s="427" t="s">
        <v>930</v>
      </c>
      <c r="F658" s="361"/>
      <c r="G658" s="451" t="s">
        <v>220</v>
      </c>
      <c r="H658" s="361"/>
      <c r="I658" s="38" t="s">
        <v>929</v>
      </c>
      <c r="J658" s="38" t="s">
        <v>220</v>
      </c>
      <c r="K658" s="451" t="s">
        <v>220</v>
      </c>
      <c r="L658" s="361"/>
      <c r="M658" s="44" t="s">
        <v>220</v>
      </c>
      <c r="N658" s="58" t="s">
        <v>224</v>
      </c>
      <c r="O658" s="466" t="s">
        <v>220</v>
      </c>
      <c r="P658" s="531"/>
      <c r="Q658" s="532"/>
    </row>
    <row r="659" spans="2:17" x14ac:dyDescent="0.35">
      <c r="B659" s="27" t="s">
        <v>18</v>
      </c>
      <c r="C659" s="57" t="s">
        <v>18</v>
      </c>
      <c r="D659" s="57" t="s">
        <v>18</v>
      </c>
      <c r="E659" s="427" t="s">
        <v>928</v>
      </c>
      <c r="F659" s="361"/>
      <c r="G659" s="451" t="s">
        <v>220</v>
      </c>
      <c r="H659" s="361"/>
      <c r="I659" s="38" t="s">
        <v>220</v>
      </c>
      <c r="J659" s="38" t="s">
        <v>220</v>
      </c>
      <c r="K659" s="451" t="s">
        <v>276</v>
      </c>
      <c r="L659" s="361"/>
      <c r="M659" s="44" t="s">
        <v>309</v>
      </c>
      <c r="N659" s="58" t="s">
        <v>224</v>
      </c>
      <c r="O659" s="466" t="s">
        <v>220</v>
      </c>
      <c r="P659" s="531"/>
      <c r="Q659" s="532"/>
    </row>
    <row r="660" spans="2:17" x14ac:dyDescent="0.35">
      <c r="B660" s="27" t="s">
        <v>18</v>
      </c>
      <c r="C660" s="57" t="s">
        <v>18</v>
      </c>
      <c r="D660" s="57" t="s">
        <v>18</v>
      </c>
      <c r="E660" s="427" t="s">
        <v>928</v>
      </c>
      <c r="F660" s="361"/>
      <c r="G660" s="451" t="s">
        <v>220</v>
      </c>
      <c r="H660" s="361"/>
      <c r="I660" s="38" t="s">
        <v>927</v>
      </c>
      <c r="J660" s="38" t="s">
        <v>220</v>
      </c>
      <c r="K660" s="451" t="s">
        <v>220</v>
      </c>
      <c r="L660" s="361"/>
      <c r="M660" s="44" t="s">
        <v>220</v>
      </c>
      <c r="N660" s="58" t="s">
        <v>224</v>
      </c>
      <c r="O660" s="466" t="s">
        <v>220</v>
      </c>
      <c r="P660" s="531"/>
      <c r="Q660" s="532"/>
    </row>
    <row r="661" spans="2:17" x14ac:dyDescent="0.35">
      <c r="B661" s="83" t="s">
        <v>18</v>
      </c>
      <c r="C661" s="84" t="s">
        <v>18</v>
      </c>
      <c r="D661" s="536" t="s">
        <v>133</v>
      </c>
      <c r="E661" s="484"/>
      <c r="F661" s="445"/>
      <c r="G661" s="485" t="s">
        <v>220</v>
      </c>
      <c r="H661" s="445"/>
      <c r="I661" s="80" t="s">
        <v>926</v>
      </c>
      <c r="J661" s="80" t="s">
        <v>925</v>
      </c>
      <c r="K661" s="485" t="s">
        <v>299</v>
      </c>
      <c r="L661" s="445"/>
      <c r="M661" s="81" t="s">
        <v>220</v>
      </c>
      <c r="N661" s="88" t="s">
        <v>224</v>
      </c>
      <c r="O661" s="486" t="s">
        <v>299</v>
      </c>
      <c r="P661" s="551"/>
      <c r="Q661" s="552"/>
    </row>
    <row r="662" spans="2:17" x14ac:dyDescent="0.35">
      <c r="B662" s="513" t="s">
        <v>285</v>
      </c>
      <c r="C662" s="514"/>
      <c r="D662" s="514"/>
      <c r="E662" s="514"/>
      <c r="F662" s="515"/>
      <c r="G662" s="516" t="s">
        <v>220</v>
      </c>
      <c r="H662" s="515"/>
      <c r="I662" s="96" t="s">
        <v>924</v>
      </c>
      <c r="J662" s="96" t="s">
        <v>923</v>
      </c>
      <c r="K662" s="516" t="s">
        <v>922</v>
      </c>
      <c r="L662" s="515"/>
      <c r="M662" s="97" t="s">
        <v>18</v>
      </c>
      <c r="N662" s="98" t="s">
        <v>18</v>
      </c>
      <c r="O662" s="541" t="s">
        <v>921</v>
      </c>
      <c r="P662" s="542"/>
      <c r="Q662" s="482"/>
    </row>
    <row r="663" spans="2:17" x14ac:dyDescent="0.35">
      <c r="B663" s="55" t="s">
        <v>18</v>
      </c>
      <c r="C663" s="538" t="s">
        <v>134</v>
      </c>
      <c r="D663" s="473"/>
      <c r="E663" s="473"/>
      <c r="F663" s="449"/>
      <c r="G663" s="518" t="s">
        <v>18</v>
      </c>
      <c r="H663" s="449"/>
      <c r="I663" s="54" t="s">
        <v>18</v>
      </c>
      <c r="J663" s="54" t="s">
        <v>18</v>
      </c>
      <c r="K663" s="518" t="s">
        <v>18</v>
      </c>
      <c r="L663" s="449"/>
      <c r="M663" s="55" t="s">
        <v>18</v>
      </c>
      <c r="N663" s="56" t="s">
        <v>18</v>
      </c>
      <c r="O663" s="561" t="s">
        <v>18</v>
      </c>
      <c r="P663" s="562"/>
      <c r="Q663" s="538"/>
    </row>
    <row r="664" spans="2:17" x14ac:dyDescent="0.35">
      <c r="B664" s="27" t="s">
        <v>18</v>
      </c>
      <c r="C664" s="57" t="s">
        <v>18</v>
      </c>
      <c r="D664" s="427" t="s">
        <v>144</v>
      </c>
      <c r="E664" s="382"/>
      <c r="F664" s="361"/>
      <c r="G664" s="451" t="s">
        <v>220</v>
      </c>
      <c r="H664" s="361"/>
      <c r="I664" s="38" t="s">
        <v>920</v>
      </c>
      <c r="J664" s="38" t="s">
        <v>919</v>
      </c>
      <c r="K664" s="451" t="s">
        <v>294</v>
      </c>
      <c r="L664" s="361"/>
      <c r="M664" s="44" t="s">
        <v>220</v>
      </c>
      <c r="N664" s="58" t="s">
        <v>224</v>
      </c>
      <c r="O664" s="466" t="s">
        <v>294</v>
      </c>
      <c r="P664" s="531"/>
      <c r="Q664" s="532"/>
    </row>
    <row r="665" spans="2:17" x14ac:dyDescent="0.35">
      <c r="B665" s="27" t="s">
        <v>18</v>
      </c>
      <c r="C665" s="57" t="s">
        <v>18</v>
      </c>
      <c r="D665" s="427" t="s">
        <v>138</v>
      </c>
      <c r="E665" s="382"/>
      <c r="F665" s="361"/>
      <c r="G665" s="451" t="s">
        <v>220</v>
      </c>
      <c r="H665" s="361"/>
      <c r="I665" s="38" t="s">
        <v>220</v>
      </c>
      <c r="J665" s="38" t="s">
        <v>220</v>
      </c>
      <c r="K665" s="451" t="s">
        <v>276</v>
      </c>
      <c r="L665" s="361"/>
      <c r="M665" s="44" t="s">
        <v>220</v>
      </c>
      <c r="N665" s="58" t="s">
        <v>224</v>
      </c>
      <c r="O665" s="466" t="s">
        <v>276</v>
      </c>
      <c r="P665" s="531"/>
      <c r="Q665" s="532"/>
    </row>
    <row r="666" spans="2:17" x14ac:dyDescent="0.35">
      <c r="B666" s="27" t="s">
        <v>18</v>
      </c>
      <c r="C666" s="57" t="s">
        <v>18</v>
      </c>
      <c r="D666" s="427" t="s">
        <v>136</v>
      </c>
      <c r="E666" s="382"/>
      <c r="F666" s="361"/>
      <c r="G666" s="451" t="s">
        <v>220</v>
      </c>
      <c r="H666" s="361"/>
      <c r="I666" s="38" t="s">
        <v>918</v>
      </c>
      <c r="J666" s="38" t="s">
        <v>917</v>
      </c>
      <c r="K666" s="451" t="s">
        <v>916</v>
      </c>
      <c r="L666" s="361"/>
      <c r="M666" s="44" t="s">
        <v>915</v>
      </c>
      <c r="N666" s="58" t="s">
        <v>224</v>
      </c>
      <c r="O666" s="466" t="s">
        <v>276</v>
      </c>
      <c r="P666" s="531"/>
      <c r="Q666" s="532"/>
    </row>
    <row r="667" spans="2:17" x14ac:dyDescent="0.35">
      <c r="B667" s="511" t="s">
        <v>280</v>
      </c>
      <c r="C667" s="484"/>
      <c r="D667" s="484"/>
      <c r="E667" s="484"/>
      <c r="F667" s="445"/>
      <c r="G667" s="512" t="s">
        <v>220</v>
      </c>
      <c r="H667" s="445"/>
      <c r="I667" s="77" t="s">
        <v>914</v>
      </c>
      <c r="J667" s="77" t="s">
        <v>913</v>
      </c>
      <c r="K667" s="512" t="s">
        <v>912</v>
      </c>
      <c r="L667" s="445"/>
      <c r="M667" s="95" t="s">
        <v>18</v>
      </c>
      <c r="N667" s="87" t="s">
        <v>18</v>
      </c>
      <c r="O667" s="543" t="s">
        <v>670</v>
      </c>
      <c r="P667" s="544"/>
      <c r="Q667" s="545"/>
    </row>
    <row r="668" spans="2:17" x14ac:dyDescent="0.35">
      <c r="B668" s="513" t="s">
        <v>271</v>
      </c>
      <c r="C668" s="514"/>
      <c r="D668" s="514"/>
      <c r="E668" s="514"/>
      <c r="F668" s="515"/>
      <c r="G668" s="516" t="s">
        <v>220</v>
      </c>
      <c r="H668" s="515"/>
      <c r="I668" s="96" t="s">
        <v>911</v>
      </c>
      <c r="J668" s="96" t="s">
        <v>910</v>
      </c>
      <c r="K668" s="516" t="s">
        <v>909</v>
      </c>
      <c r="L668" s="515"/>
      <c r="M668" s="97" t="s">
        <v>18</v>
      </c>
      <c r="N668" s="104" t="s">
        <v>18</v>
      </c>
      <c r="O668" s="541" t="s">
        <v>908</v>
      </c>
      <c r="P668" s="542"/>
      <c r="Q668" s="482"/>
    </row>
    <row r="669" spans="2:17" s="10" customFormat="1" x14ac:dyDescent="0.35">
      <c r="B669" s="60"/>
      <c r="C669" s="78"/>
      <c r="D669" s="78"/>
      <c r="E669" s="78"/>
      <c r="F669" s="78"/>
      <c r="G669" s="79"/>
      <c r="H669" s="78"/>
      <c r="I669" s="79"/>
      <c r="J669" s="79"/>
      <c r="K669" s="79"/>
      <c r="L669" s="78"/>
      <c r="M669" s="48"/>
      <c r="N669" s="61"/>
      <c r="O669" s="79"/>
      <c r="P669" s="79"/>
      <c r="Q669" s="79"/>
    </row>
    <row r="670" spans="2:17" s="10" customFormat="1" x14ac:dyDescent="0.35">
      <c r="B670" s="60"/>
      <c r="C670" s="78"/>
      <c r="D670" s="78"/>
      <c r="E670" s="78"/>
      <c r="F670" s="78"/>
      <c r="G670" s="79"/>
      <c r="H670" s="78"/>
      <c r="I670" s="79"/>
      <c r="J670" s="79"/>
      <c r="K670" s="79"/>
      <c r="L670" s="78"/>
      <c r="M670" s="48"/>
      <c r="N670" s="61"/>
      <c r="O670" s="79"/>
      <c r="P670" s="79"/>
      <c r="Q670" s="79"/>
    </row>
    <row r="671" spans="2:17" s="10" customFormat="1" x14ac:dyDescent="0.35">
      <c r="B671" s="60"/>
      <c r="C671" s="78"/>
      <c r="D671" s="78"/>
      <c r="E671" s="78"/>
      <c r="F671" s="78"/>
      <c r="G671" s="79"/>
      <c r="H671" s="78"/>
      <c r="I671" s="79"/>
      <c r="J671" s="79"/>
      <c r="K671" s="79"/>
      <c r="L671" s="78"/>
      <c r="M671" s="48"/>
      <c r="N671" s="61"/>
      <c r="O671" s="79"/>
      <c r="P671" s="79"/>
      <c r="Q671" s="79"/>
    </row>
    <row r="672" spans="2:17" s="10" customFormat="1" x14ac:dyDescent="0.35">
      <c r="B672" s="60"/>
      <c r="C672" s="78"/>
      <c r="D672" s="78"/>
      <c r="E672" s="78"/>
      <c r="F672" s="78"/>
      <c r="G672" s="79"/>
      <c r="H672" s="78"/>
      <c r="I672" s="79"/>
      <c r="J672" s="79"/>
      <c r="K672" s="79"/>
      <c r="L672" s="78"/>
      <c r="M672" s="48"/>
      <c r="N672" s="61"/>
      <c r="O672" s="79"/>
      <c r="P672" s="79"/>
      <c r="Q672" s="79"/>
    </row>
    <row r="673" spans="2:17" s="10" customFormat="1" x14ac:dyDescent="0.35">
      <c r="B673" s="60"/>
      <c r="C673" s="78"/>
      <c r="D673" s="78"/>
      <c r="E673" s="78"/>
      <c r="F673" s="78"/>
      <c r="G673" s="79"/>
      <c r="H673" s="78"/>
      <c r="I673" s="79"/>
      <c r="J673" s="79"/>
      <c r="K673" s="79"/>
      <c r="L673" s="78"/>
      <c r="M673" s="48"/>
      <c r="N673" s="61"/>
      <c r="O673" s="79"/>
      <c r="P673" s="79"/>
      <c r="Q673" s="79"/>
    </row>
    <row r="674" spans="2:17" s="121" customFormat="1" x14ac:dyDescent="0.35">
      <c r="B674" s="519" t="s">
        <v>18</v>
      </c>
      <c r="C674" s="484"/>
      <c r="D674" s="484"/>
      <c r="E674" s="484"/>
      <c r="F674" s="445"/>
      <c r="G674" s="431" t="s">
        <v>1146</v>
      </c>
      <c r="H674" s="382"/>
      <c r="I674" s="382"/>
      <c r="J674" s="361"/>
      <c r="K674" s="431" t="s">
        <v>1145</v>
      </c>
      <c r="L674" s="382"/>
      <c r="M674" s="382"/>
      <c r="N674" s="382"/>
      <c r="O674" s="382"/>
      <c r="P674" s="382"/>
      <c r="Q674" s="361"/>
    </row>
    <row r="675" spans="2:17" s="121" customFormat="1" x14ac:dyDescent="0.35">
      <c r="B675" s="498" t="s">
        <v>18</v>
      </c>
      <c r="C675" s="473"/>
      <c r="D675" s="473"/>
      <c r="E675" s="473"/>
      <c r="F675" s="449"/>
      <c r="G675" s="431" t="s">
        <v>1144</v>
      </c>
      <c r="H675" s="361"/>
      <c r="I675" s="122" t="s">
        <v>1143</v>
      </c>
      <c r="J675" s="122" t="s">
        <v>1142</v>
      </c>
      <c r="K675" s="431" t="s">
        <v>1141</v>
      </c>
      <c r="L675" s="361"/>
      <c r="M675" s="431" t="s">
        <v>1140</v>
      </c>
      <c r="N675" s="361"/>
      <c r="O675" s="508" t="s">
        <v>1139</v>
      </c>
      <c r="P675" s="509"/>
      <c r="Q675" s="510"/>
    </row>
    <row r="676" spans="2:17" x14ac:dyDescent="0.35">
      <c r="B676" s="47" t="s">
        <v>18</v>
      </c>
      <c r="C676" s="462" t="s">
        <v>150</v>
      </c>
      <c r="D676" s="382"/>
      <c r="E676" s="382"/>
      <c r="F676" s="361"/>
      <c r="G676" s="425" t="s">
        <v>18</v>
      </c>
      <c r="H676" s="361"/>
      <c r="I676" s="52" t="s">
        <v>18</v>
      </c>
      <c r="J676" s="52" t="s">
        <v>18</v>
      </c>
      <c r="K676" s="425" t="s">
        <v>18</v>
      </c>
      <c r="L676" s="361"/>
      <c r="M676" s="47" t="s">
        <v>18</v>
      </c>
      <c r="N676" s="53" t="s">
        <v>18</v>
      </c>
      <c r="O676" s="455" t="s">
        <v>18</v>
      </c>
      <c r="P676" s="530"/>
      <c r="Q676" s="462"/>
    </row>
    <row r="677" spans="2:17" x14ac:dyDescent="0.35">
      <c r="B677" s="47" t="s">
        <v>18</v>
      </c>
      <c r="C677" s="462" t="s">
        <v>151</v>
      </c>
      <c r="D677" s="382"/>
      <c r="E677" s="382"/>
      <c r="F677" s="361"/>
      <c r="G677" s="425" t="s">
        <v>18</v>
      </c>
      <c r="H677" s="361"/>
      <c r="I677" s="52" t="s">
        <v>18</v>
      </c>
      <c r="J677" s="52" t="s">
        <v>18</v>
      </c>
      <c r="K677" s="425" t="s">
        <v>18</v>
      </c>
      <c r="L677" s="361"/>
      <c r="M677" s="47" t="s">
        <v>18</v>
      </c>
      <c r="N677" s="53" t="s">
        <v>18</v>
      </c>
      <c r="O677" s="455" t="s">
        <v>18</v>
      </c>
      <c r="P677" s="530"/>
      <c r="Q677" s="462"/>
    </row>
    <row r="678" spans="2:17" x14ac:dyDescent="0.35">
      <c r="B678" s="27" t="s">
        <v>18</v>
      </c>
      <c r="C678" s="57" t="s">
        <v>18</v>
      </c>
      <c r="D678" s="427" t="s">
        <v>152</v>
      </c>
      <c r="E678" s="382"/>
      <c r="F678" s="361"/>
      <c r="G678" s="451" t="s">
        <v>18</v>
      </c>
      <c r="H678" s="361"/>
      <c r="I678" s="38" t="s">
        <v>18</v>
      </c>
      <c r="J678" s="38" t="s">
        <v>18</v>
      </c>
      <c r="K678" s="451" t="s">
        <v>18</v>
      </c>
      <c r="L678" s="361"/>
      <c r="M678" s="44" t="s">
        <v>18</v>
      </c>
      <c r="N678" s="58" t="s">
        <v>18</v>
      </c>
      <c r="O678" s="466" t="s">
        <v>18</v>
      </c>
      <c r="P678" s="531"/>
      <c r="Q678" s="532"/>
    </row>
    <row r="679" spans="2:17" x14ac:dyDescent="0.35">
      <c r="B679" s="27" t="s">
        <v>18</v>
      </c>
      <c r="C679" s="57" t="s">
        <v>18</v>
      </c>
      <c r="D679" s="57" t="s">
        <v>18</v>
      </c>
      <c r="E679" s="427" t="s">
        <v>907</v>
      </c>
      <c r="F679" s="361"/>
      <c r="G679" s="451" t="s">
        <v>220</v>
      </c>
      <c r="H679" s="361"/>
      <c r="I679" s="38" t="s">
        <v>220</v>
      </c>
      <c r="J679" s="38" t="s">
        <v>220</v>
      </c>
      <c r="K679" s="451" t="s">
        <v>906</v>
      </c>
      <c r="L679" s="361"/>
      <c r="M679" s="44" t="s">
        <v>309</v>
      </c>
      <c r="N679" s="58" t="s">
        <v>224</v>
      </c>
      <c r="O679" s="466" t="s">
        <v>220</v>
      </c>
      <c r="P679" s="531"/>
      <c r="Q679" s="532"/>
    </row>
    <row r="680" spans="2:17" x14ac:dyDescent="0.35">
      <c r="B680" s="27" t="s">
        <v>18</v>
      </c>
      <c r="C680" s="57" t="s">
        <v>18</v>
      </c>
      <c r="D680" s="427" t="s">
        <v>156</v>
      </c>
      <c r="E680" s="382"/>
      <c r="F680" s="361"/>
      <c r="G680" s="451" t="s">
        <v>18</v>
      </c>
      <c r="H680" s="361"/>
      <c r="I680" s="38" t="s">
        <v>18</v>
      </c>
      <c r="J680" s="38" t="s">
        <v>18</v>
      </c>
      <c r="K680" s="451" t="s">
        <v>18</v>
      </c>
      <c r="L680" s="361"/>
      <c r="M680" s="44" t="s">
        <v>18</v>
      </c>
      <c r="N680" s="58" t="s">
        <v>18</v>
      </c>
      <c r="O680" s="466" t="s">
        <v>18</v>
      </c>
      <c r="P680" s="531"/>
      <c r="Q680" s="532"/>
    </row>
    <row r="681" spans="2:17" x14ac:dyDescent="0.35">
      <c r="B681" s="27" t="s">
        <v>18</v>
      </c>
      <c r="C681" s="57" t="s">
        <v>18</v>
      </c>
      <c r="D681" s="57" t="s">
        <v>18</v>
      </c>
      <c r="E681" s="427" t="s">
        <v>905</v>
      </c>
      <c r="F681" s="361"/>
      <c r="G681" s="451" t="s">
        <v>220</v>
      </c>
      <c r="H681" s="361"/>
      <c r="I681" s="38" t="s">
        <v>220</v>
      </c>
      <c r="J681" s="38" t="s">
        <v>220</v>
      </c>
      <c r="K681" s="451" t="s">
        <v>904</v>
      </c>
      <c r="L681" s="361"/>
      <c r="M681" s="44" t="s">
        <v>309</v>
      </c>
      <c r="N681" s="58" t="s">
        <v>224</v>
      </c>
      <c r="O681" s="466" t="s">
        <v>220</v>
      </c>
      <c r="P681" s="531"/>
      <c r="Q681" s="532"/>
    </row>
    <row r="682" spans="2:17" x14ac:dyDescent="0.35">
      <c r="B682" s="27" t="s">
        <v>18</v>
      </c>
      <c r="C682" s="57" t="s">
        <v>18</v>
      </c>
      <c r="D682" s="57" t="s">
        <v>18</v>
      </c>
      <c r="E682" s="427" t="s">
        <v>902</v>
      </c>
      <c r="F682" s="361"/>
      <c r="G682" s="451" t="s">
        <v>220</v>
      </c>
      <c r="H682" s="361"/>
      <c r="I682" s="38" t="s">
        <v>220</v>
      </c>
      <c r="J682" s="38" t="s">
        <v>220</v>
      </c>
      <c r="K682" s="451" t="s">
        <v>903</v>
      </c>
      <c r="L682" s="361"/>
      <c r="M682" s="44" t="s">
        <v>309</v>
      </c>
      <c r="N682" s="58" t="s">
        <v>224</v>
      </c>
      <c r="O682" s="466" t="s">
        <v>220</v>
      </c>
      <c r="P682" s="531"/>
      <c r="Q682" s="532"/>
    </row>
    <row r="683" spans="2:17" x14ac:dyDescent="0.35">
      <c r="B683" s="27" t="s">
        <v>18</v>
      </c>
      <c r="C683" s="57" t="s">
        <v>18</v>
      </c>
      <c r="D683" s="57" t="s">
        <v>18</v>
      </c>
      <c r="E683" s="427" t="s">
        <v>902</v>
      </c>
      <c r="F683" s="361"/>
      <c r="G683" s="451" t="s">
        <v>220</v>
      </c>
      <c r="H683" s="361"/>
      <c r="I683" s="38" t="s">
        <v>220</v>
      </c>
      <c r="J683" s="38" t="s">
        <v>220</v>
      </c>
      <c r="K683" s="451" t="s">
        <v>567</v>
      </c>
      <c r="L683" s="361"/>
      <c r="M683" s="44" t="s">
        <v>309</v>
      </c>
      <c r="N683" s="58" t="s">
        <v>224</v>
      </c>
      <c r="O683" s="466" t="s">
        <v>220</v>
      </c>
      <c r="P683" s="531"/>
      <c r="Q683" s="532"/>
    </row>
    <row r="684" spans="2:17" x14ac:dyDescent="0.35">
      <c r="B684" s="429" t="s">
        <v>266</v>
      </c>
      <c r="C684" s="382"/>
      <c r="D684" s="382"/>
      <c r="E684" s="382"/>
      <c r="F684" s="361"/>
      <c r="G684" s="463" t="s">
        <v>220</v>
      </c>
      <c r="H684" s="361"/>
      <c r="I684" s="45" t="s">
        <v>220</v>
      </c>
      <c r="J684" s="45" t="s">
        <v>220</v>
      </c>
      <c r="K684" s="463" t="s">
        <v>901</v>
      </c>
      <c r="L684" s="361"/>
      <c r="M684" s="47" t="s">
        <v>18</v>
      </c>
      <c r="N684" s="59" t="s">
        <v>18</v>
      </c>
      <c r="O684" s="461" t="s">
        <v>220</v>
      </c>
      <c r="P684" s="539"/>
      <c r="Q684" s="540"/>
    </row>
    <row r="685" spans="2:17" x14ac:dyDescent="0.35">
      <c r="B685" s="429" t="s">
        <v>264</v>
      </c>
      <c r="C685" s="382"/>
      <c r="D685" s="382"/>
      <c r="E685" s="382"/>
      <c r="F685" s="361"/>
      <c r="G685" s="463" t="s">
        <v>220</v>
      </c>
      <c r="H685" s="361"/>
      <c r="I685" s="45" t="s">
        <v>220</v>
      </c>
      <c r="J685" s="45" t="s">
        <v>220</v>
      </c>
      <c r="K685" s="463" t="s">
        <v>901</v>
      </c>
      <c r="L685" s="361"/>
      <c r="M685" s="47" t="s">
        <v>18</v>
      </c>
      <c r="N685" s="59" t="s">
        <v>18</v>
      </c>
      <c r="O685" s="461" t="s">
        <v>220</v>
      </c>
      <c r="P685" s="539"/>
      <c r="Q685" s="540"/>
    </row>
    <row r="686" spans="2:17" x14ac:dyDescent="0.35">
      <c r="B686" s="511" t="s">
        <v>900</v>
      </c>
      <c r="C686" s="484"/>
      <c r="D686" s="484"/>
      <c r="E686" s="484"/>
      <c r="F686" s="445"/>
      <c r="G686" s="512" t="s">
        <v>220</v>
      </c>
      <c r="H686" s="445"/>
      <c r="I686" s="76" t="s">
        <v>899</v>
      </c>
      <c r="J686" s="76" t="s">
        <v>898</v>
      </c>
      <c r="K686" s="512" t="s">
        <v>897</v>
      </c>
      <c r="L686" s="445"/>
      <c r="M686" s="95" t="s">
        <v>18</v>
      </c>
      <c r="N686" s="85" t="s">
        <v>18</v>
      </c>
      <c r="O686" s="543" t="s">
        <v>896</v>
      </c>
      <c r="P686" s="544"/>
      <c r="Q686" s="545"/>
    </row>
    <row r="687" spans="2:17" x14ac:dyDescent="0.35">
      <c r="B687" s="513" t="s">
        <v>895</v>
      </c>
      <c r="C687" s="514"/>
      <c r="D687" s="514"/>
      <c r="E687" s="514"/>
      <c r="F687" s="515"/>
      <c r="G687" s="517" t="s">
        <v>894</v>
      </c>
      <c r="H687" s="515"/>
      <c r="I687" s="101" t="s">
        <v>893</v>
      </c>
      <c r="J687" s="101" t="s">
        <v>892</v>
      </c>
      <c r="K687" s="517" t="s">
        <v>891</v>
      </c>
      <c r="L687" s="515"/>
      <c r="M687" s="97" t="s">
        <v>18</v>
      </c>
      <c r="N687" s="104" t="s">
        <v>18</v>
      </c>
      <c r="O687" s="558" t="s">
        <v>890</v>
      </c>
      <c r="P687" s="559"/>
      <c r="Q687" s="560"/>
    </row>
    <row r="688" spans="2:17" s="10" customFormat="1" x14ac:dyDescent="0.35">
      <c r="B688" s="60"/>
      <c r="C688" s="78"/>
      <c r="D688" s="78"/>
      <c r="E688" s="78"/>
      <c r="F688" s="78"/>
      <c r="G688" s="60"/>
      <c r="H688" s="78"/>
      <c r="I688" s="60"/>
      <c r="J688" s="60"/>
      <c r="K688" s="60"/>
      <c r="L688" s="78"/>
      <c r="M688" s="48"/>
      <c r="N688" s="61"/>
      <c r="O688" s="60"/>
      <c r="P688" s="60"/>
      <c r="Q688" s="60"/>
    </row>
    <row r="689" spans="2:17" s="10" customFormat="1" x14ac:dyDescent="0.35">
      <c r="B689" s="60"/>
      <c r="C689" s="78"/>
      <c r="D689" s="78"/>
      <c r="E689" s="78"/>
      <c r="F689" s="78"/>
      <c r="G689" s="60"/>
      <c r="H689" s="78"/>
      <c r="I689" s="60"/>
      <c r="J689" s="60"/>
      <c r="K689" s="60"/>
      <c r="L689" s="78"/>
      <c r="M689" s="48"/>
      <c r="N689" s="61"/>
      <c r="O689" s="60"/>
      <c r="P689" s="60"/>
      <c r="Q689" s="60"/>
    </row>
    <row r="690" spans="2:17" s="10" customFormat="1" x14ac:dyDescent="0.35">
      <c r="B690" s="60"/>
      <c r="C690" s="78"/>
      <c r="D690" s="78"/>
      <c r="E690" s="78"/>
      <c r="F690" s="78"/>
      <c r="G690" s="60"/>
      <c r="H690" s="78"/>
      <c r="I690" s="60"/>
      <c r="J690" s="60"/>
      <c r="K690" s="60"/>
      <c r="L690" s="78"/>
      <c r="M690" s="48"/>
      <c r="N690" s="61"/>
      <c r="O690" s="60"/>
      <c r="P690" s="60"/>
      <c r="Q690" s="60"/>
    </row>
    <row r="691" spans="2:17" s="10" customFormat="1" x14ac:dyDescent="0.35">
      <c r="B691" s="60"/>
      <c r="C691" s="78"/>
      <c r="D691" s="78"/>
      <c r="E691" s="78"/>
      <c r="F691" s="78"/>
      <c r="G691" s="60"/>
      <c r="H691" s="78"/>
      <c r="I691" s="60"/>
      <c r="J691" s="60"/>
      <c r="K691" s="60"/>
      <c r="L691" s="78"/>
      <c r="M691" s="48"/>
      <c r="N691" s="61"/>
      <c r="O691" s="60"/>
      <c r="P691" s="60"/>
      <c r="Q691" s="60"/>
    </row>
    <row r="692" spans="2:17" s="10" customFormat="1" x14ac:dyDescent="0.35">
      <c r="B692" s="60"/>
      <c r="C692" s="78"/>
      <c r="D692" s="78"/>
      <c r="E692" s="78"/>
      <c r="F692" s="78"/>
      <c r="G692" s="60"/>
      <c r="H692" s="78"/>
      <c r="I692" s="60"/>
      <c r="J692" s="60"/>
      <c r="K692" s="60"/>
      <c r="L692" s="78"/>
      <c r="M692" s="48"/>
      <c r="N692" s="61"/>
      <c r="O692" s="60"/>
      <c r="P692" s="60"/>
      <c r="Q692" s="60"/>
    </row>
    <row r="693" spans="2:17" s="10" customFormat="1" x14ac:dyDescent="0.35">
      <c r="B693" s="60"/>
      <c r="C693" s="78"/>
      <c r="D693" s="78"/>
      <c r="E693" s="78"/>
      <c r="F693" s="78"/>
      <c r="G693" s="60"/>
      <c r="H693" s="78"/>
      <c r="I693" s="60"/>
      <c r="J693" s="60"/>
      <c r="K693" s="60"/>
      <c r="L693" s="78"/>
      <c r="M693" s="48"/>
      <c r="N693" s="61"/>
      <c r="O693" s="60"/>
      <c r="P693" s="60"/>
      <c r="Q693" s="60"/>
    </row>
    <row r="694" spans="2:17" s="10" customFormat="1" x14ac:dyDescent="0.35">
      <c r="B694" s="60"/>
      <c r="C694" s="78"/>
      <c r="D694" s="78"/>
      <c r="E694" s="78"/>
      <c r="F694" s="78"/>
      <c r="G694" s="60"/>
      <c r="H694" s="78"/>
      <c r="I694" s="60"/>
      <c r="J694" s="60"/>
      <c r="K694" s="60"/>
      <c r="L694" s="78"/>
      <c r="M694" s="48"/>
      <c r="N694" s="61"/>
      <c r="O694" s="60"/>
      <c r="P694" s="60"/>
      <c r="Q694" s="60"/>
    </row>
    <row r="695" spans="2:17" s="121" customFormat="1" x14ac:dyDescent="0.35">
      <c r="B695" s="519" t="s">
        <v>18</v>
      </c>
      <c r="C695" s="484"/>
      <c r="D695" s="484"/>
      <c r="E695" s="484"/>
      <c r="F695" s="445"/>
      <c r="G695" s="431" t="s">
        <v>1146</v>
      </c>
      <c r="H695" s="382"/>
      <c r="I695" s="382"/>
      <c r="J695" s="361"/>
      <c r="K695" s="431" t="s">
        <v>1145</v>
      </c>
      <c r="L695" s="382"/>
      <c r="M695" s="382"/>
      <c r="N695" s="382"/>
      <c r="O695" s="382"/>
      <c r="P695" s="382"/>
      <c r="Q695" s="361"/>
    </row>
    <row r="696" spans="2:17" s="121" customFormat="1" x14ac:dyDescent="0.35">
      <c r="B696" s="498" t="s">
        <v>18</v>
      </c>
      <c r="C696" s="473"/>
      <c r="D696" s="473"/>
      <c r="E696" s="473"/>
      <c r="F696" s="449"/>
      <c r="G696" s="431" t="s">
        <v>1144</v>
      </c>
      <c r="H696" s="361"/>
      <c r="I696" s="122" t="s">
        <v>1143</v>
      </c>
      <c r="J696" s="122" t="s">
        <v>1142</v>
      </c>
      <c r="K696" s="431" t="s">
        <v>1141</v>
      </c>
      <c r="L696" s="361"/>
      <c r="M696" s="431" t="s">
        <v>1140</v>
      </c>
      <c r="N696" s="361"/>
      <c r="O696" s="508" t="s">
        <v>1139</v>
      </c>
      <c r="P696" s="509"/>
      <c r="Q696" s="510"/>
    </row>
    <row r="697" spans="2:17" x14ac:dyDescent="0.35">
      <c r="B697" s="518" t="s">
        <v>11</v>
      </c>
      <c r="C697" s="473"/>
      <c r="D697" s="473"/>
      <c r="E697" s="473"/>
      <c r="F697" s="449"/>
      <c r="G697" s="518" t="s">
        <v>18</v>
      </c>
      <c r="H697" s="449"/>
      <c r="I697" s="54" t="s">
        <v>18</v>
      </c>
      <c r="J697" s="54" t="s">
        <v>18</v>
      </c>
      <c r="K697" s="518" t="s">
        <v>18</v>
      </c>
      <c r="L697" s="449"/>
      <c r="M697" s="55" t="s">
        <v>18</v>
      </c>
      <c r="N697" s="56" t="s">
        <v>18</v>
      </c>
      <c r="O697" s="561" t="s">
        <v>18</v>
      </c>
      <c r="P697" s="562"/>
      <c r="Q697" s="538"/>
    </row>
    <row r="698" spans="2:17" x14ac:dyDescent="0.35">
      <c r="B698" s="518" t="s">
        <v>195</v>
      </c>
      <c r="C698" s="473"/>
      <c r="D698" s="473"/>
      <c r="E698" s="473"/>
      <c r="F698" s="449"/>
      <c r="G698" s="518" t="s">
        <v>18</v>
      </c>
      <c r="H698" s="449"/>
      <c r="I698" s="54" t="s">
        <v>18</v>
      </c>
      <c r="J698" s="54" t="s">
        <v>18</v>
      </c>
      <c r="K698" s="518" t="s">
        <v>18</v>
      </c>
      <c r="L698" s="449"/>
      <c r="M698" s="55" t="s">
        <v>18</v>
      </c>
      <c r="N698" s="56" t="s">
        <v>18</v>
      </c>
      <c r="O698" s="455" t="s">
        <v>18</v>
      </c>
      <c r="P698" s="530"/>
      <c r="Q698" s="462"/>
    </row>
    <row r="699" spans="2:17" x14ac:dyDescent="0.35">
      <c r="B699" s="47" t="s">
        <v>18</v>
      </c>
      <c r="C699" s="462" t="s">
        <v>25</v>
      </c>
      <c r="D699" s="382"/>
      <c r="E699" s="382"/>
      <c r="F699" s="361"/>
      <c r="G699" s="425" t="s">
        <v>18</v>
      </c>
      <c r="H699" s="361"/>
      <c r="I699" s="52" t="s">
        <v>18</v>
      </c>
      <c r="J699" s="52" t="s">
        <v>18</v>
      </c>
      <c r="K699" s="425" t="s">
        <v>18</v>
      </c>
      <c r="L699" s="361"/>
      <c r="M699" s="47" t="s">
        <v>18</v>
      </c>
      <c r="N699" s="53" t="s">
        <v>18</v>
      </c>
      <c r="O699" s="455" t="s">
        <v>18</v>
      </c>
      <c r="P699" s="530"/>
      <c r="Q699" s="462"/>
    </row>
    <row r="700" spans="2:17" x14ac:dyDescent="0.35">
      <c r="B700" s="47" t="s">
        <v>18</v>
      </c>
      <c r="C700" s="462" t="s">
        <v>32</v>
      </c>
      <c r="D700" s="382"/>
      <c r="E700" s="382"/>
      <c r="F700" s="361"/>
      <c r="G700" s="425" t="s">
        <v>18</v>
      </c>
      <c r="H700" s="361"/>
      <c r="I700" s="52" t="s">
        <v>18</v>
      </c>
      <c r="J700" s="52" t="s">
        <v>18</v>
      </c>
      <c r="K700" s="425" t="s">
        <v>18</v>
      </c>
      <c r="L700" s="361"/>
      <c r="M700" s="47" t="s">
        <v>18</v>
      </c>
      <c r="N700" s="53" t="s">
        <v>18</v>
      </c>
      <c r="O700" s="455" t="s">
        <v>18</v>
      </c>
      <c r="P700" s="530"/>
      <c r="Q700" s="462"/>
    </row>
    <row r="701" spans="2:17" x14ac:dyDescent="0.35">
      <c r="B701" s="27" t="s">
        <v>18</v>
      </c>
      <c r="C701" s="57" t="s">
        <v>18</v>
      </c>
      <c r="D701" s="427" t="s">
        <v>36</v>
      </c>
      <c r="E701" s="382"/>
      <c r="F701" s="361"/>
      <c r="G701" s="451" t="s">
        <v>220</v>
      </c>
      <c r="H701" s="361"/>
      <c r="I701" s="38" t="s">
        <v>889</v>
      </c>
      <c r="J701" s="38" t="s">
        <v>220</v>
      </c>
      <c r="K701" s="451" t="s">
        <v>220</v>
      </c>
      <c r="L701" s="361"/>
      <c r="M701" s="44" t="s">
        <v>220</v>
      </c>
      <c r="N701" s="58" t="s">
        <v>224</v>
      </c>
      <c r="O701" s="466" t="s">
        <v>220</v>
      </c>
      <c r="P701" s="531"/>
      <c r="Q701" s="532"/>
    </row>
    <row r="702" spans="2:17" x14ac:dyDescent="0.35">
      <c r="B702" s="27" t="s">
        <v>18</v>
      </c>
      <c r="C702" s="57" t="s">
        <v>18</v>
      </c>
      <c r="D702" s="427" t="s">
        <v>33</v>
      </c>
      <c r="E702" s="382"/>
      <c r="F702" s="361"/>
      <c r="G702" s="451" t="s">
        <v>220</v>
      </c>
      <c r="H702" s="361"/>
      <c r="I702" s="38" t="s">
        <v>888</v>
      </c>
      <c r="J702" s="38" t="s">
        <v>887</v>
      </c>
      <c r="K702" s="451" t="s">
        <v>886</v>
      </c>
      <c r="L702" s="361"/>
      <c r="M702" s="44" t="s">
        <v>885</v>
      </c>
      <c r="N702" s="58" t="s">
        <v>224</v>
      </c>
      <c r="O702" s="466" t="s">
        <v>884</v>
      </c>
      <c r="P702" s="531"/>
      <c r="Q702" s="532"/>
    </row>
    <row r="703" spans="2:17" x14ac:dyDescent="0.35">
      <c r="B703" s="27" t="s">
        <v>18</v>
      </c>
      <c r="C703" s="57" t="s">
        <v>18</v>
      </c>
      <c r="D703" s="427" t="s">
        <v>35</v>
      </c>
      <c r="E703" s="382"/>
      <c r="F703" s="361"/>
      <c r="G703" s="451" t="s">
        <v>220</v>
      </c>
      <c r="H703" s="361"/>
      <c r="I703" s="38" t="s">
        <v>822</v>
      </c>
      <c r="J703" s="38" t="s">
        <v>240</v>
      </c>
      <c r="K703" s="451" t="s">
        <v>613</v>
      </c>
      <c r="L703" s="361"/>
      <c r="M703" s="44" t="s">
        <v>220</v>
      </c>
      <c r="N703" s="58" t="s">
        <v>224</v>
      </c>
      <c r="O703" s="466" t="s">
        <v>613</v>
      </c>
      <c r="P703" s="531"/>
      <c r="Q703" s="532"/>
    </row>
    <row r="704" spans="2:17" x14ac:dyDescent="0.35">
      <c r="B704" s="429" t="s">
        <v>530</v>
      </c>
      <c r="C704" s="382"/>
      <c r="D704" s="382"/>
      <c r="E704" s="382"/>
      <c r="F704" s="361"/>
      <c r="G704" s="463" t="s">
        <v>220</v>
      </c>
      <c r="H704" s="361"/>
      <c r="I704" s="45" t="s">
        <v>883</v>
      </c>
      <c r="J704" s="45" t="s">
        <v>882</v>
      </c>
      <c r="K704" s="463" t="s">
        <v>881</v>
      </c>
      <c r="L704" s="361"/>
      <c r="M704" s="47" t="s">
        <v>18</v>
      </c>
      <c r="N704" s="59" t="s">
        <v>18</v>
      </c>
      <c r="O704" s="461" t="s">
        <v>880</v>
      </c>
      <c r="P704" s="539"/>
      <c r="Q704" s="540"/>
    </row>
    <row r="705" spans="2:17" x14ac:dyDescent="0.35">
      <c r="B705" s="429" t="s">
        <v>529</v>
      </c>
      <c r="C705" s="382"/>
      <c r="D705" s="382"/>
      <c r="E705" s="382"/>
      <c r="F705" s="361"/>
      <c r="G705" s="463" t="s">
        <v>220</v>
      </c>
      <c r="H705" s="361"/>
      <c r="I705" s="45" t="s">
        <v>883</v>
      </c>
      <c r="J705" s="45" t="s">
        <v>882</v>
      </c>
      <c r="K705" s="463" t="s">
        <v>881</v>
      </c>
      <c r="L705" s="361"/>
      <c r="M705" s="47" t="s">
        <v>18</v>
      </c>
      <c r="N705" s="59" t="s">
        <v>18</v>
      </c>
      <c r="O705" s="461" t="s">
        <v>880</v>
      </c>
      <c r="P705" s="539"/>
      <c r="Q705" s="540"/>
    </row>
    <row r="706" spans="2:17" x14ac:dyDescent="0.35">
      <c r="B706" s="47" t="s">
        <v>18</v>
      </c>
      <c r="C706" s="462" t="s">
        <v>38</v>
      </c>
      <c r="D706" s="382"/>
      <c r="E706" s="382"/>
      <c r="F706" s="361"/>
      <c r="G706" s="425" t="s">
        <v>18</v>
      </c>
      <c r="H706" s="361"/>
      <c r="I706" s="52" t="s">
        <v>18</v>
      </c>
      <c r="J706" s="52" t="s">
        <v>18</v>
      </c>
      <c r="K706" s="425" t="s">
        <v>18</v>
      </c>
      <c r="L706" s="361"/>
      <c r="M706" s="47" t="s">
        <v>18</v>
      </c>
      <c r="N706" s="53" t="s">
        <v>18</v>
      </c>
      <c r="O706" s="455" t="s">
        <v>18</v>
      </c>
      <c r="P706" s="530"/>
      <c r="Q706" s="462"/>
    </row>
    <row r="707" spans="2:17" x14ac:dyDescent="0.35">
      <c r="B707" s="47" t="s">
        <v>18</v>
      </c>
      <c r="C707" s="462" t="s">
        <v>39</v>
      </c>
      <c r="D707" s="382"/>
      <c r="E707" s="382"/>
      <c r="F707" s="361"/>
      <c r="G707" s="425" t="s">
        <v>18</v>
      </c>
      <c r="H707" s="361"/>
      <c r="I707" s="52" t="s">
        <v>18</v>
      </c>
      <c r="J707" s="52" t="s">
        <v>18</v>
      </c>
      <c r="K707" s="425" t="s">
        <v>18</v>
      </c>
      <c r="L707" s="361"/>
      <c r="M707" s="47" t="s">
        <v>18</v>
      </c>
      <c r="N707" s="53" t="s">
        <v>18</v>
      </c>
      <c r="O707" s="455" t="s">
        <v>18</v>
      </c>
      <c r="P707" s="530"/>
      <c r="Q707" s="462"/>
    </row>
    <row r="708" spans="2:17" x14ac:dyDescent="0.35">
      <c r="B708" s="27" t="s">
        <v>18</v>
      </c>
      <c r="C708" s="57" t="s">
        <v>18</v>
      </c>
      <c r="D708" s="427" t="s">
        <v>41</v>
      </c>
      <c r="E708" s="382"/>
      <c r="F708" s="361"/>
      <c r="G708" s="451" t="s">
        <v>220</v>
      </c>
      <c r="H708" s="361"/>
      <c r="I708" s="38" t="s">
        <v>879</v>
      </c>
      <c r="J708" s="38" t="s">
        <v>220</v>
      </c>
      <c r="K708" s="451" t="s">
        <v>220</v>
      </c>
      <c r="L708" s="361"/>
      <c r="M708" s="44" t="s">
        <v>220</v>
      </c>
      <c r="N708" s="58" t="s">
        <v>224</v>
      </c>
      <c r="O708" s="466" t="s">
        <v>220</v>
      </c>
      <c r="P708" s="531"/>
      <c r="Q708" s="532"/>
    </row>
    <row r="709" spans="2:17" x14ac:dyDescent="0.35">
      <c r="B709" s="27" t="s">
        <v>18</v>
      </c>
      <c r="C709" s="57" t="s">
        <v>18</v>
      </c>
      <c r="D709" s="427" t="s">
        <v>42</v>
      </c>
      <c r="E709" s="382"/>
      <c r="F709" s="361"/>
      <c r="G709" s="451" t="s">
        <v>220</v>
      </c>
      <c r="H709" s="361"/>
      <c r="I709" s="38" t="s">
        <v>858</v>
      </c>
      <c r="J709" s="38" t="s">
        <v>220</v>
      </c>
      <c r="K709" s="451" t="s">
        <v>220</v>
      </c>
      <c r="L709" s="361"/>
      <c r="M709" s="44" t="s">
        <v>220</v>
      </c>
      <c r="N709" s="58" t="s">
        <v>224</v>
      </c>
      <c r="O709" s="466" t="s">
        <v>220</v>
      </c>
      <c r="P709" s="531"/>
      <c r="Q709" s="532"/>
    </row>
    <row r="710" spans="2:17" x14ac:dyDescent="0.35">
      <c r="B710" s="429" t="s">
        <v>425</v>
      </c>
      <c r="C710" s="382"/>
      <c r="D710" s="382"/>
      <c r="E710" s="382"/>
      <c r="F710" s="361"/>
      <c r="G710" s="463" t="s">
        <v>220</v>
      </c>
      <c r="H710" s="361"/>
      <c r="I710" s="45" t="s">
        <v>878</v>
      </c>
      <c r="J710" s="45" t="s">
        <v>220</v>
      </c>
      <c r="K710" s="463" t="s">
        <v>220</v>
      </c>
      <c r="L710" s="361"/>
      <c r="M710" s="47" t="s">
        <v>18</v>
      </c>
      <c r="N710" s="59" t="s">
        <v>18</v>
      </c>
      <c r="O710" s="461" t="s">
        <v>220</v>
      </c>
      <c r="P710" s="539"/>
      <c r="Q710" s="540"/>
    </row>
    <row r="711" spans="2:17" x14ac:dyDescent="0.35">
      <c r="B711" s="47" t="s">
        <v>18</v>
      </c>
      <c r="C711" s="462" t="s">
        <v>43</v>
      </c>
      <c r="D711" s="382"/>
      <c r="E711" s="382"/>
      <c r="F711" s="361"/>
      <c r="G711" s="425" t="s">
        <v>18</v>
      </c>
      <c r="H711" s="361"/>
      <c r="I711" s="52" t="s">
        <v>18</v>
      </c>
      <c r="J711" s="52" t="s">
        <v>18</v>
      </c>
      <c r="K711" s="425" t="s">
        <v>18</v>
      </c>
      <c r="L711" s="361"/>
      <c r="M711" s="47" t="s">
        <v>18</v>
      </c>
      <c r="N711" s="53" t="s">
        <v>18</v>
      </c>
      <c r="O711" s="455" t="s">
        <v>18</v>
      </c>
      <c r="P711" s="530"/>
      <c r="Q711" s="462"/>
    </row>
    <row r="712" spans="2:17" x14ac:dyDescent="0.35">
      <c r="B712" s="83" t="s">
        <v>18</v>
      </c>
      <c r="C712" s="84" t="s">
        <v>18</v>
      </c>
      <c r="D712" s="536" t="s">
        <v>44</v>
      </c>
      <c r="E712" s="484"/>
      <c r="F712" s="445"/>
      <c r="G712" s="485" t="s">
        <v>220</v>
      </c>
      <c r="H712" s="445"/>
      <c r="I712" s="80" t="s">
        <v>220</v>
      </c>
      <c r="J712" s="80" t="s">
        <v>877</v>
      </c>
      <c r="K712" s="485" t="s">
        <v>299</v>
      </c>
      <c r="L712" s="445"/>
      <c r="M712" s="81" t="s">
        <v>220</v>
      </c>
      <c r="N712" s="88" t="s">
        <v>224</v>
      </c>
      <c r="O712" s="486" t="s">
        <v>299</v>
      </c>
      <c r="P712" s="551"/>
      <c r="Q712" s="552"/>
    </row>
    <row r="713" spans="2:17" x14ac:dyDescent="0.35">
      <c r="B713" s="102" t="s">
        <v>18</v>
      </c>
      <c r="C713" s="103" t="s">
        <v>18</v>
      </c>
      <c r="D713" s="522" t="s">
        <v>46</v>
      </c>
      <c r="E713" s="514"/>
      <c r="F713" s="515"/>
      <c r="G713" s="523" t="s">
        <v>18</v>
      </c>
      <c r="H713" s="515"/>
      <c r="I713" s="105" t="s">
        <v>18</v>
      </c>
      <c r="J713" s="105" t="s">
        <v>18</v>
      </c>
      <c r="K713" s="523" t="s">
        <v>18</v>
      </c>
      <c r="L713" s="515"/>
      <c r="M713" s="108" t="s">
        <v>18</v>
      </c>
      <c r="N713" s="107" t="s">
        <v>18</v>
      </c>
      <c r="O713" s="524" t="s">
        <v>18</v>
      </c>
      <c r="P713" s="525"/>
      <c r="Q713" s="526"/>
    </row>
    <row r="714" spans="2:17" s="10" customFormat="1" x14ac:dyDescent="0.35">
      <c r="B714" s="61"/>
      <c r="C714" s="61"/>
      <c r="D714" s="61"/>
      <c r="E714" s="78"/>
      <c r="F714" s="78"/>
      <c r="G714" s="86"/>
      <c r="H714" s="78"/>
      <c r="I714" s="86"/>
      <c r="J714" s="86"/>
      <c r="K714" s="86"/>
      <c r="L714" s="78"/>
      <c r="M714" s="86"/>
      <c r="N714" s="72"/>
      <c r="O714" s="86"/>
      <c r="P714" s="86"/>
      <c r="Q714" s="86"/>
    </row>
    <row r="715" spans="2:17" s="10" customFormat="1" x14ac:dyDescent="0.35">
      <c r="B715" s="61"/>
      <c r="C715" s="61"/>
      <c r="D715" s="61"/>
      <c r="E715" s="78"/>
      <c r="F715" s="78"/>
      <c r="G715" s="86"/>
      <c r="H715" s="78"/>
      <c r="I715" s="86"/>
      <c r="J715" s="86"/>
      <c r="K715" s="86"/>
      <c r="L715" s="78"/>
      <c r="M715" s="86"/>
      <c r="N715" s="72"/>
      <c r="O715" s="86"/>
      <c r="P715" s="86"/>
      <c r="Q715" s="86"/>
    </row>
    <row r="716" spans="2:17" s="121" customFormat="1" x14ac:dyDescent="0.35">
      <c r="B716" s="519" t="s">
        <v>18</v>
      </c>
      <c r="C716" s="484"/>
      <c r="D716" s="484"/>
      <c r="E716" s="484"/>
      <c r="F716" s="445"/>
      <c r="G716" s="431" t="s">
        <v>1146</v>
      </c>
      <c r="H716" s="382"/>
      <c r="I716" s="382"/>
      <c r="J716" s="361"/>
      <c r="K716" s="431" t="s">
        <v>1145</v>
      </c>
      <c r="L716" s="382"/>
      <c r="M716" s="382"/>
      <c r="N716" s="382"/>
      <c r="O716" s="382"/>
      <c r="P716" s="382"/>
      <c r="Q716" s="361"/>
    </row>
    <row r="717" spans="2:17" s="121" customFormat="1" x14ac:dyDescent="0.35">
      <c r="B717" s="498" t="s">
        <v>18</v>
      </c>
      <c r="C717" s="473"/>
      <c r="D717" s="473"/>
      <c r="E717" s="473"/>
      <c r="F717" s="449"/>
      <c r="G717" s="431" t="s">
        <v>1144</v>
      </c>
      <c r="H717" s="361"/>
      <c r="I717" s="122" t="s">
        <v>1143</v>
      </c>
      <c r="J717" s="122" t="s">
        <v>1142</v>
      </c>
      <c r="K717" s="431" t="s">
        <v>1141</v>
      </c>
      <c r="L717" s="361"/>
      <c r="M717" s="431" t="s">
        <v>1140</v>
      </c>
      <c r="N717" s="361"/>
      <c r="O717" s="508" t="s">
        <v>1139</v>
      </c>
      <c r="P717" s="509"/>
      <c r="Q717" s="510"/>
    </row>
    <row r="718" spans="2:17" x14ac:dyDescent="0.35">
      <c r="B718" s="27" t="s">
        <v>18</v>
      </c>
      <c r="C718" s="57" t="s">
        <v>18</v>
      </c>
      <c r="D718" s="57" t="s">
        <v>18</v>
      </c>
      <c r="E718" s="427" t="s">
        <v>49</v>
      </c>
      <c r="F718" s="361"/>
      <c r="G718" s="451" t="s">
        <v>220</v>
      </c>
      <c r="H718" s="361"/>
      <c r="I718" s="38" t="s">
        <v>220</v>
      </c>
      <c r="J718" s="38" t="s">
        <v>876</v>
      </c>
      <c r="K718" s="451" t="s">
        <v>220</v>
      </c>
      <c r="L718" s="361"/>
      <c r="M718" s="44" t="s">
        <v>307</v>
      </c>
      <c r="N718" s="58" t="s">
        <v>224</v>
      </c>
      <c r="O718" s="466" t="s">
        <v>299</v>
      </c>
      <c r="P718" s="531"/>
      <c r="Q718" s="532"/>
    </row>
    <row r="719" spans="2:17" x14ac:dyDescent="0.35">
      <c r="B719" s="83" t="s">
        <v>18</v>
      </c>
      <c r="C719" s="84" t="s">
        <v>18</v>
      </c>
      <c r="D719" s="84" t="s">
        <v>18</v>
      </c>
      <c r="E719" s="536" t="s">
        <v>49</v>
      </c>
      <c r="F719" s="445"/>
      <c r="G719" s="485" t="s">
        <v>220</v>
      </c>
      <c r="H719" s="445"/>
      <c r="I719" s="80" t="s">
        <v>220</v>
      </c>
      <c r="J719" s="80" t="s">
        <v>220</v>
      </c>
      <c r="K719" s="485" t="s">
        <v>299</v>
      </c>
      <c r="L719" s="445"/>
      <c r="M719" s="81" t="s">
        <v>309</v>
      </c>
      <c r="N719" s="88" t="s">
        <v>224</v>
      </c>
      <c r="O719" s="486" t="s">
        <v>220</v>
      </c>
      <c r="P719" s="551"/>
      <c r="Q719" s="552"/>
    </row>
    <row r="720" spans="2:17" x14ac:dyDescent="0.35">
      <c r="B720" s="102" t="s">
        <v>18</v>
      </c>
      <c r="C720" s="103" t="s">
        <v>18</v>
      </c>
      <c r="D720" s="103" t="s">
        <v>18</v>
      </c>
      <c r="E720" s="522" t="s">
        <v>50</v>
      </c>
      <c r="F720" s="515"/>
      <c r="G720" s="523" t="s">
        <v>220</v>
      </c>
      <c r="H720" s="515"/>
      <c r="I720" s="105" t="s">
        <v>220</v>
      </c>
      <c r="J720" s="105" t="s">
        <v>220</v>
      </c>
      <c r="K720" s="523" t="s">
        <v>220</v>
      </c>
      <c r="L720" s="515"/>
      <c r="M720" s="106" t="s">
        <v>307</v>
      </c>
      <c r="N720" s="107" t="s">
        <v>224</v>
      </c>
      <c r="O720" s="524" t="s">
        <v>299</v>
      </c>
      <c r="P720" s="525"/>
      <c r="Q720" s="526"/>
    </row>
    <row r="721" spans="2:17" x14ac:dyDescent="0.35">
      <c r="B721" s="89" t="s">
        <v>18</v>
      </c>
      <c r="C721" s="90" t="s">
        <v>18</v>
      </c>
      <c r="D721" s="90" t="s">
        <v>18</v>
      </c>
      <c r="E721" s="520" t="s">
        <v>50</v>
      </c>
      <c r="F721" s="449"/>
      <c r="G721" s="521" t="s">
        <v>220</v>
      </c>
      <c r="H721" s="449"/>
      <c r="I721" s="91" t="s">
        <v>220</v>
      </c>
      <c r="J721" s="91" t="s">
        <v>220</v>
      </c>
      <c r="K721" s="521" t="s">
        <v>299</v>
      </c>
      <c r="L721" s="449"/>
      <c r="M721" s="92" t="s">
        <v>309</v>
      </c>
      <c r="N721" s="93" t="s">
        <v>224</v>
      </c>
      <c r="O721" s="533" t="s">
        <v>220</v>
      </c>
      <c r="P721" s="534"/>
      <c r="Q721" s="535"/>
    </row>
    <row r="722" spans="2:17" x14ac:dyDescent="0.35">
      <c r="B722" s="27" t="s">
        <v>18</v>
      </c>
      <c r="C722" s="57" t="s">
        <v>18</v>
      </c>
      <c r="D722" s="57" t="s">
        <v>18</v>
      </c>
      <c r="E722" s="427" t="s">
        <v>582</v>
      </c>
      <c r="F722" s="361"/>
      <c r="G722" s="451" t="s">
        <v>220</v>
      </c>
      <c r="H722" s="361"/>
      <c r="I722" s="38" t="s">
        <v>220</v>
      </c>
      <c r="J722" s="38" t="s">
        <v>300</v>
      </c>
      <c r="K722" s="451" t="s">
        <v>220</v>
      </c>
      <c r="L722" s="361"/>
      <c r="M722" s="44" t="s">
        <v>220</v>
      </c>
      <c r="N722" s="58" t="s">
        <v>224</v>
      </c>
      <c r="O722" s="466" t="s">
        <v>220</v>
      </c>
      <c r="P722" s="531"/>
      <c r="Q722" s="532"/>
    </row>
    <row r="723" spans="2:17" x14ac:dyDescent="0.35">
      <c r="B723" s="27" t="s">
        <v>18</v>
      </c>
      <c r="C723" s="57" t="s">
        <v>18</v>
      </c>
      <c r="D723" s="57" t="s">
        <v>18</v>
      </c>
      <c r="E723" s="427" t="s">
        <v>53</v>
      </c>
      <c r="F723" s="361"/>
      <c r="G723" s="451" t="s">
        <v>220</v>
      </c>
      <c r="H723" s="361"/>
      <c r="I723" s="38" t="s">
        <v>220</v>
      </c>
      <c r="J723" s="38" t="s">
        <v>220</v>
      </c>
      <c r="K723" s="451" t="s">
        <v>304</v>
      </c>
      <c r="L723" s="361"/>
      <c r="M723" s="44" t="s">
        <v>309</v>
      </c>
      <c r="N723" s="58" t="s">
        <v>224</v>
      </c>
      <c r="O723" s="466" t="s">
        <v>220</v>
      </c>
      <c r="P723" s="531"/>
      <c r="Q723" s="532"/>
    </row>
    <row r="724" spans="2:17" x14ac:dyDescent="0.35">
      <c r="B724" s="27" t="s">
        <v>18</v>
      </c>
      <c r="C724" s="57" t="s">
        <v>18</v>
      </c>
      <c r="D724" s="57" t="s">
        <v>18</v>
      </c>
      <c r="E724" s="427" t="s">
        <v>53</v>
      </c>
      <c r="F724" s="361"/>
      <c r="G724" s="451" t="s">
        <v>220</v>
      </c>
      <c r="H724" s="361"/>
      <c r="I724" s="38" t="s">
        <v>220</v>
      </c>
      <c r="J724" s="38" t="s">
        <v>220</v>
      </c>
      <c r="K724" s="451" t="s">
        <v>220</v>
      </c>
      <c r="L724" s="361"/>
      <c r="M724" s="44" t="s">
        <v>307</v>
      </c>
      <c r="N724" s="58" t="s">
        <v>224</v>
      </c>
      <c r="O724" s="466" t="s">
        <v>300</v>
      </c>
      <c r="P724" s="531"/>
      <c r="Q724" s="532"/>
    </row>
    <row r="725" spans="2:17" x14ac:dyDescent="0.35">
      <c r="B725" s="27" t="s">
        <v>18</v>
      </c>
      <c r="C725" s="57" t="s">
        <v>18</v>
      </c>
      <c r="D725" s="57" t="s">
        <v>18</v>
      </c>
      <c r="E725" s="427" t="s">
        <v>875</v>
      </c>
      <c r="F725" s="361"/>
      <c r="G725" s="451" t="s">
        <v>220</v>
      </c>
      <c r="H725" s="361"/>
      <c r="I725" s="38" t="s">
        <v>220</v>
      </c>
      <c r="J725" s="38" t="s">
        <v>874</v>
      </c>
      <c r="K725" s="451" t="s">
        <v>220</v>
      </c>
      <c r="L725" s="361"/>
      <c r="M725" s="44" t="s">
        <v>220</v>
      </c>
      <c r="N725" s="58" t="s">
        <v>224</v>
      </c>
      <c r="O725" s="466" t="s">
        <v>220</v>
      </c>
      <c r="P725" s="531"/>
      <c r="Q725" s="532"/>
    </row>
    <row r="726" spans="2:17" x14ac:dyDescent="0.35">
      <c r="B726" s="27" t="s">
        <v>18</v>
      </c>
      <c r="C726" s="57" t="s">
        <v>18</v>
      </c>
      <c r="D726" s="57" t="s">
        <v>18</v>
      </c>
      <c r="E726" s="427" t="s">
        <v>63</v>
      </c>
      <c r="F726" s="361"/>
      <c r="G726" s="451" t="s">
        <v>220</v>
      </c>
      <c r="H726" s="361"/>
      <c r="I726" s="38" t="s">
        <v>873</v>
      </c>
      <c r="J726" s="38" t="s">
        <v>872</v>
      </c>
      <c r="K726" s="451" t="s">
        <v>220</v>
      </c>
      <c r="L726" s="361"/>
      <c r="M726" s="44" t="s">
        <v>307</v>
      </c>
      <c r="N726" s="58" t="s">
        <v>224</v>
      </c>
      <c r="O726" s="466" t="s">
        <v>262</v>
      </c>
      <c r="P726" s="531"/>
      <c r="Q726" s="532"/>
    </row>
    <row r="727" spans="2:17" x14ac:dyDescent="0.35">
      <c r="B727" s="27" t="s">
        <v>18</v>
      </c>
      <c r="C727" s="57" t="s">
        <v>18</v>
      </c>
      <c r="D727" s="57" t="s">
        <v>18</v>
      </c>
      <c r="E727" s="427" t="s">
        <v>63</v>
      </c>
      <c r="F727" s="361"/>
      <c r="G727" s="451" t="s">
        <v>220</v>
      </c>
      <c r="H727" s="361"/>
      <c r="I727" s="38" t="s">
        <v>220</v>
      </c>
      <c r="J727" s="38" t="s">
        <v>220</v>
      </c>
      <c r="K727" s="451" t="s">
        <v>670</v>
      </c>
      <c r="L727" s="361"/>
      <c r="M727" s="44" t="s">
        <v>309</v>
      </c>
      <c r="N727" s="58" t="s">
        <v>224</v>
      </c>
      <c r="O727" s="466" t="s">
        <v>220</v>
      </c>
      <c r="P727" s="531"/>
      <c r="Q727" s="532"/>
    </row>
    <row r="728" spans="2:17" x14ac:dyDescent="0.35">
      <c r="B728" s="27" t="s">
        <v>18</v>
      </c>
      <c r="C728" s="57" t="s">
        <v>18</v>
      </c>
      <c r="D728" s="57" t="s">
        <v>18</v>
      </c>
      <c r="E728" s="427" t="s">
        <v>64</v>
      </c>
      <c r="F728" s="361"/>
      <c r="G728" s="451" t="s">
        <v>220</v>
      </c>
      <c r="H728" s="361"/>
      <c r="I728" s="38" t="s">
        <v>220</v>
      </c>
      <c r="J728" s="38" t="s">
        <v>220</v>
      </c>
      <c r="K728" s="451" t="s">
        <v>299</v>
      </c>
      <c r="L728" s="361"/>
      <c r="M728" s="44" t="s">
        <v>309</v>
      </c>
      <c r="N728" s="58" t="s">
        <v>224</v>
      </c>
      <c r="O728" s="466" t="s">
        <v>220</v>
      </c>
      <c r="P728" s="531"/>
      <c r="Q728" s="532"/>
    </row>
    <row r="729" spans="2:17" x14ac:dyDescent="0.35">
      <c r="B729" s="27" t="s">
        <v>18</v>
      </c>
      <c r="C729" s="57" t="s">
        <v>18</v>
      </c>
      <c r="D729" s="57" t="s">
        <v>18</v>
      </c>
      <c r="E729" s="427" t="s">
        <v>64</v>
      </c>
      <c r="F729" s="361"/>
      <c r="G729" s="451" t="s">
        <v>220</v>
      </c>
      <c r="H729" s="361"/>
      <c r="I729" s="38" t="s">
        <v>220</v>
      </c>
      <c r="J729" s="38" t="s">
        <v>220</v>
      </c>
      <c r="K729" s="451" t="s">
        <v>220</v>
      </c>
      <c r="L729" s="361"/>
      <c r="M729" s="44" t="s">
        <v>307</v>
      </c>
      <c r="N729" s="58" t="s">
        <v>224</v>
      </c>
      <c r="O729" s="466" t="s">
        <v>299</v>
      </c>
      <c r="P729" s="531"/>
      <c r="Q729" s="532"/>
    </row>
    <row r="730" spans="2:17" x14ac:dyDescent="0.35">
      <c r="B730" s="27" t="s">
        <v>18</v>
      </c>
      <c r="C730" s="57" t="s">
        <v>18</v>
      </c>
      <c r="D730" s="57" t="s">
        <v>18</v>
      </c>
      <c r="E730" s="427" t="s">
        <v>871</v>
      </c>
      <c r="F730" s="361"/>
      <c r="G730" s="451" t="s">
        <v>220</v>
      </c>
      <c r="H730" s="361"/>
      <c r="I730" s="38" t="s">
        <v>220</v>
      </c>
      <c r="J730" s="38" t="s">
        <v>870</v>
      </c>
      <c r="K730" s="451" t="s">
        <v>220</v>
      </c>
      <c r="L730" s="361"/>
      <c r="M730" s="44" t="s">
        <v>220</v>
      </c>
      <c r="N730" s="58" t="s">
        <v>224</v>
      </c>
      <c r="O730" s="466" t="s">
        <v>220</v>
      </c>
      <c r="P730" s="531"/>
      <c r="Q730" s="532"/>
    </row>
    <row r="731" spans="2:17" x14ac:dyDescent="0.35">
      <c r="B731" s="27" t="s">
        <v>18</v>
      </c>
      <c r="C731" s="57" t="s">
        <v>18</v>
      </c>
      <c r="D731" s="57" t="s">
        <v>18</v>
      </c>
      <c r="E731" s="427" t="s">
        <v>869</v>
      </c>
      <c r="F731" s="361"/>
      <c r="G731" s="451" t="s">
        <v>220</v>
      </c>
      <c r="H731" s="361"/>
      <c r="I731" s="38" t="s">
        <v>220</v>
      </c>
      <c r="J731" s="38" t="s">
        <v>868</v>
      </c>
      <c r="K731" s="451" t="s">
        <v>220</v>
      </c>
      <c r="L731" s="361"/>
      <c r="M731" s="44" t="s">
        <v>220</v>
      </c>
      <c r="N731" s="58" t="s">
        <v>224</v>
      </c>
      <c r="O731" s="466" t="s">
        <v>220</v>
      </c>
      <c r="P731" s="531"/>
      <c r="Q731" s="532"/>
    </row>
    <row r="732" spans="2:17" x14ac:dyDescent="0.35">
      <c r="B732" s="27" t="s">
        <v>18</v>
      </c>
      <c r="C732" s="57" t="s">
        <v>18</v>
      </c>
      <c r="D732" s="57" t="s">
        <v>18</v>
      </c>
      <c r="E732" s="427" t="s">
        <v>867</v>
      </c>
      <c r="F732" s="361"/>
      <c r="G732" s="451" t="s">
        <v>220</v>
      </c>
      <c r="H732" s="361"/>
      <c r="I732" s="38" t="s">
        <v>220</v>
      </c>
      <c r="J732" s="38" t="s">
        <v>866</v>
      </c>
      <c r="K732" s="451" t="s">
        <v>220</v>
      </c>
      <c r="L732" s="361"/>
      <c r="M732" s="44" t="s">
        <v>220</v>
      </c>
      <c r="N732" s="58" t="s">
        <v>224</v>
      </c>
      <c r="O732" s="466" t="s">
        <v>220</v>
      </c>
      <c r="P732" s="531"/>
      <c r="Q732" s="532"/>
    </row>
    <row r="733" spans="2:17" x14ac:dyDescent="0.35">
      <c r="B733" s="83" t="s">
        <v>18</v>
      </c>
      <c r="C733" s="84" t="s">
        <v>18</v>
      </c>
      <c r="D733" s="84" t="s">
        <v>18</v>
      </c>
      <c r="E733" s="536" t="s">
        <v>865</v>
      </c>
      <c r="F733" s="445"/>
      <c r="G733" s="485" t="s">
        <v>220</v>
      </c>
      <c r="H733" s="445"/>
      <c r="I733" s="80" t="s">
        <v>220</v>
      </c>
      <c r="J733" s="80" t="s">
        <v>864</v>
      </c>
      <c r="K733" s="485" t="s">
        <v>220</v>
      </c>
      <c r="L733" s="445"/>
      <c r="M733" s="81" t="s">
        <v>220</v>
      </c>
      <c r="N733" s="88" t="s">
        <v>224</v>
      </c>
      <c r="O733" s="486" t="s">
        <v>220</v>
      </c>
      <c r="P733" s="551"/>
      <c r="Q733" s="552"/>
    </row>
    <row r="734" spans="2:17" x14ac:dyDescent="0.35">
      <c r="B734" s="102" t="s">
        <v>18</v>
      </c>
      <c r="C734" s="103" t="s">
        <v>18</v>
      </c>
      <c r="D734" s="103" t="s">
        <v>18</v>
      </c>
      <c r="E734" s="522" t="s">
        <v>863</v>
      </c>
      <c r="F734" s="515"/>
      <c r="G734" s="523" t="s">
        <v>220</v>
      </c>
      <c r="H734" s="515"/>
      <c r="I734" s="105" t="s">
        <v>862</v>
      </c>
      <c r="J734" s="105" t="s">
        <v>220</v>
      </c>
      <c r="K734" s="523" t="s">
        <v>220</v>
      </c>
      <c r="L734" s="515"/>
      <c r="M734" s="108" t="s">
        <v>220</v>
      </c>
      <c r="N734" s="107" t="s">
        <v>224</v>
      </c>
      <c r="O734" s="524" t="s">
        <v>220</v>
      </c>
      <c r="P734" s="525"/>
      <c r="Q734" s="526"/>
    </row>
    <row r="735" spans="2:17" x14ac:dyDescent="0.35">
      <c r="B735" s="61"/>
      <c r="C735" s="61"/>
      <c r="D735" s="61"/>
      <c r="E735" s="61"/>
      <c r="F735" s="78"/>
      <c r="G735" s="86"/>
      <c r="H735" s="78"/>
      <c r="I735" s="86"/>
      <c r="J735" s="86"/>
      <c r="K735" s="86"/>
      <c r="L735" s="78"/>
      <c r="M735" s="86"/>
      <c r="N735" s="72"/>
      <c r="O735" s="86"/>
      <c r="P735" s="86"/>
      <c r="Q735" s="86"/>
    </row>
    <row r="736" spans="2:17" x14ac:dyDescent="0.35">
      <c r="B736" s="61"/>
      <c r="C736" s="61"/>
      <c r="D736" s="61"/>
      <c r="E736" s="61"/>
      <c r="F736" s="78"/>
      <c r="G736" s="86"/>
      <c r="H736" s="78"/>
      <c r="I736" s="86"/>
      <c r="J736" s="86"/>
      <c r="K736" s="86"/>
      <c r="L736" s="78"/>
      <c r="M736" s="86"/>
      <c r="N736" s="72"/>
      <c r="O736" s="86"/>
      <c r="P736" s="86"/>
      <c r="Q736" s="86"/>
    </row>
    <row r="737" spans="2:17" s="121" customFormat="1" x14ac:dyDescent="0.35">
      <c r="B737" s="519" t="s">
        <v>18</v>
      </c>
      <c r="C737" s="484"/>
      <c r="D737" s="484"/>
      <c r="E737" s="484"/>
      <c r="F737" s="445"/>
      <c r="G737" s="431" t="s">
        <v>1146</v>
      </c>
      <c r="H737" s="382"/>
      <c r="I737" s="382"/>
      <c r="J737" s="361"/>
      <c r="K737" s="431" t="s">
        <v>1145</v>
      </c>
      <c r="L737" s="382"/>
      <c r="M737" s="382"/>
      <c r="N737" s="382"/>
      <c r="O737" s="382"/>
      <c r="P737" s="382"/>
      <c r="Q737" s="361"/>
    </row>
    <row r="738" spans="2:17" s="121" customFormat="1" x14ac:dyDescent="0.35">
      <c r="B738" s="498" t="s">
        <v>18</v>
      </c>
      <c r="C738" s="473"/>
      <c r="D738" s="473"/>
      <c r="E738" s="473"/>
      <c r="F738" s="449"/>
      <c r="G738" s="431" t="s">
        <v>1144</v>
      </c>
      <c r="H738" s="361"/>
      <c r="I738" s="122" t="s">
        <v>1143</v>
      </c>
      <c r="J738" s="122" t="s">
        <v>1142</v>
      </c>
      <c r="K738" s="431" t="s">
        <v>1141</v>
      </c>
      <c r="L738" s="361"/>
      <c r="M738" s="431" t="s">
        <v>1140</v>
      </c>
      <c r="N738" s="361"/>
      <c r="O738" s="508" t="s">
        <v>1139</v>
      </c>
      <c r="P738" s="509"/>
      <c r="Q738" s="510"/>
    </row>
    <row r="739" spans="2:17" x14ac:dyDescent="0.35">
      <c r="B739" s="27" t="s">
        <v>18</v>
      </c>
      <c r="C739" s="57" t="s">
        <v>18</v>
      </c>
      <c r="D739" s="57" t="s">
        <v>18</v>
      </c>
      <c r="E739" s="427" t="s">
        <v>861</v>
      </c>
      <c r="F739" s="361"/>
      <c r="G739" s="451" t="s">
        <v>220</v>
      </c>
      <c r="H739" s="361"/>
      <c r="I739" s="38" t="s">
        <v>220</v>
      </c>
      <c r="J739" s="38" t="s">
        <v>220</v>
      </c>
      <c r="K739" s="451" t="s">
        <v>304</v>
      </c>
      <c r="L739" s="361"/>
      <c r="M739" s="44" t="s">
        <v>309</v>
      </c>
      <c r="N739" s="58" t="s">
        <v>224</v>
      </c>
      <c r="O739" s="466" t="s">
        <v>220</v>
      </c>
      <c r="P739" s="531"/>
      <c r="Q739" s="532"/>
    </row>
    <row r="740" spans="2:17" x14ac:dyDescent="0.35">
      <c r="B740" s="27" t="s">
        <v>18</v>
      </c>
      <c r="C740" s="57" t="s">
        <v>18</v>
      </c>
      <c r="D740" s="57" t="s">
        <v>18</v>
      </c>
      <c r="E740" s="427" t="s">
        <v>89</v>
      </c>
      <c r="F740" s="361"/>
      <c r="G740" s="451" t="s">
        <v>220</v>
      </c>
      <c r="H740" s="361"/>
      <c r="I740" s="38" t="s">
        <v>220</v>
      </c>
      <c r="J740" s="38" t="s">
        <v>220</v>
      </c>
      <c r="K740" s="451" t="s">
        <v>220</v>
      </c>
      <c r="L740" s="361"/>
      <c r="M740" s="44" t="s">
        <v>307</v>
      </c>
      <c r="N740" s="58" t="s">
        <v>224</v>
      </c>
      <c r="O740" s="466" t="s">
        <v>299</v>
      </c>
      <c r="P740" s="531"/>
      <c r="Q740" s="532"/>
    </row>
    <row r="741" spans="2:17" x14ac:dyDescent="0.35">
      <c r="B741" s="27" t="s">
        <v>18</v>
      </c>
      <c r="C741" s="57" t="s">
        <v>18</v>
      </c>
      <c r="D741" s="57" t="s">
        <v>18</v>
      </c>
      <c r="E741" s="427" t="s">
        <v>125</v>
      </c>
      <c r="F741" s="361"/>
      <c r="G741" s="451" t="s">
        <v>220</v>
      </c>
      <c r="H741" s="361"/>
      <c r="I741" s="38" t="s">
        <v>220</v>
      </c>
      <c r="J741" s="38" t="s">
        <v>220</v>
      </c>
      <c r="K741" s="451" t="s">
        <v>220</v>
      </c>
      <c r="L741" s="361"/>
      <c r="M741" s="44" t="s">
        <v>307</v>
      </c>
      <c r="N741" s="58" t="s">
        <v>224</v>
      </c>
      <c r="O741" s="466" t="s">
        <v>300</v>
      </c>
      <c r="P741" s="531"/>
      <c r="Q741" s="532"/>
    </row>
    <row r="742" spans="2:17" x14ac:dyDescent="0.35">
      <c r="B742" s="83" t="s">
        <v>18</v>
      </c>
      <c r="C742" s="84" t="s">
        <v>18</v>
      </c>
      <c r="D742" s="84" t="s">
        <v>18</v>
      </c>
      <c r="E742" s="536" t="s">
        <v>125</v>
      </c>
      <c r="F742" s="445"/>
      <c r="G742" s="485" t="s">
        <v>220</v>
      </c>
      <c r="H742" s="445"/>
      <c r="I742" s="80" t="s">
        <v>220</v>
      </c>
      <c r="J742" s="80" t="s">
        <v>220</v>
      </c>
      <c r="K742" s="485" t="s">
        <v>299</v>
      </c>
      <c r="L742" s="445"/>
      <c r="M742" s="81" t="s">
        <v>309</v>
      </c>
      <c r="N742" s="88" t="s">
        <v>224</v>
      </c>
      <c r="O742" s="486" t="s">
        <v>220</v>
      </c>
      <c r="P742" s="551"/>
      <c r="Q742" s="552"/>
    </row>
    <row r="743" spans="2:17" x14ac:dyDescent="0.35">
      <c r="B743" s="102" t="s">
        <v>18</v>
      </c>
      <c r="C743" s="103" t="s">
        <v>18</v>
      </c>
      <c r="D743" s="103" t="s">
        <v>18</v>
      </c>
      <c r="E743" s="522" t="s">
        <v>128</v>
      </c>
      <c r="F743" s="515"/>
      <c r="G743" s="523" t="s">
        <v>220</v>
      </c>
      <c r="H743" s="515"/>
      <c r="I743" s="105" t="s">
        <v>860</v>
      </c>
      <c r="J743" s="105" t="s">
        <v>220</v>
      </c>
      <c r="K743" s="523" t="s">
        <v>220</v>
      </c>
      <c r="L743" s="515"/>
      <c r="M743" s="106" t="s">
        <v>307</v>
      </c>
      <c r="N743" s="107" t="s">
        <v>224</v>
      </c>
      <c r="O743" s="524" t="s">
        <v>300</v>
      </c>
      <c r="P743" s="525"/>
      <c r="Q743" s="526"/>
    </row>
    <row r="744" spans="2:17" x14ac:dyDescent="0.35">
      <c r="B744" s="89" t="s">
        <v>18</v>
      </c>
      <c r="C744" s="90" t="s">
        <v>18</v>
      </c>
      <c r="D744" s="90" t="s">
        <v>18</v>
      </c>
      <c r="E744" s="520" t="s">
        <v>128</v>
      </c>
      <c r="F744" s="449"/>
      <c r="G744" s="521" t="s">
        <v>220</v>
      </c>
      <c r="H744" s="449"/>
      <c r="I744" s="91" t="s">
        <v>220</v>
      </c>
      <c r="J744" s="91" t="s">
        <v>220</v>
      </c>
      <c r="K744" s="521" t="s">
        <v>304</v>
      </c>
      <c r="L744" s="449"/>
      <c r="M744" s="92" t="s">
        <v>309</v>
      </c>
      <c r="N744" s="93" t="s">
        <v>224</v>
      </c>
      <c r="O744" s="533" t="s">
        <v>220</v>
      </c>
      <c r="P744" s="534"/>
      <c r="Q744" s="535"/>
    </row>
    <row r="745" spans="2:17" x14ac:dyDescent="0.35">
      <c r="B745" s="27" t="s">
        <v>18</v>
      </c>
      <c r="C745" s="57" t="s">
        <v>18</v>
      </c>
      <c r="D745" s="57" t="s">
        <v>18</v>
      </c>
      <c r="E745" s="427" t="s">
        <v>859</v>
      </c>
      <c r="F745" s="361"/>
      <c r="G745" s="451" t="s">
        <v>220</v>
      </c>
      <c r="H745" s="361"/>
      <c r="I745" s="38" t="s">
        <v>220</v>
      </c>
      <c r="J745" s="38" t="s">
        <v>858</v>
      </c>
      <c r="K745" s="451" t="s">
        <v>220</v>
      </c>
      <c r="L745" s="361"/>
      <c r="M745" s="44" t="s">
        <v>220</v>
      </c>
      <c r="N745" s="58" t="s">
        <v>224</v>
      </c>
      <c r="O745" s="466" t="s">
        <v>220</v>
      </c>
      <c r="P745" s="531"/>
      <c r="Q745" s="532"/>
    </row>
    <row r="746" spans="2:17" x14ac:dyDescent="0.35">
      <c r="B746" s="27" t="s">
        <v>18</v>
      </c>
      <c r="C746" s="57" t="s">
        <v>18</v>
      </c>
      <c r="D746" s="427" t="s">
        <v>133</v>
      </c>
      <c r="E746" s="382"/>
      <c r="F746" s="361"/>
      <c r="G746" s="451" t="s">
        <v>220</v>
      </c>
      <c r="H746" s="361"/>
      <c r="I746" s="38" t="s">
        <v>220</v>
      </c>
      <c r="J746" s="38" t="s">
        <v>857</v>
      </c>
      <c r="K746" s="451" t="s">
        <v>220</v>
      </c>
      <c r="L746" s="361"/>
      <c r="M746" s="44" t="s">
        <v>307</v>
      </c>
      <c r="N746" s="58" t="s">
        <v>224</v>
      </c>
      <c r="O746" s="466" t="s">
        <v>300</v>
      </c>
      <c r="P746" s="531"/>
      <c r="Q746" s="532"/>
    </row>
    <row r="747" spans="2:17" x14ac:dyDescent="0.35">
      <c r="B747" s="429" t="s">
        <v>285</v>
      </c>
      <c r="C747" s="382"/>
      <c r="D747" s="382"/>
      <c r="E747" s="382"/>
      <c r="F747" s="361"/>
      <c r="G747" s="463" t="s">
        <v>220</v>
      </c>
      <c r="H747" s="361"/>
      <c r="I747" s="45" t="s">
        <v>856</v>
      </c>
      <c r="J747" s="45" t="s">
        <v>849</v>
      </c>
      <c r="K747" s="463" t="s">
        <v>560</v>
      </c>
      <c r="L747" s="361"/>
      <c r="M747" s="47" t="s">
        <v>18</v>
      </c>
      <c r="N747" s="59" t="s">
        <v>18</v>
      </c>
      <c r="O747" s="461" t="s">
        <v>250</v>
      </c>
      <c r="P747" s="539"/>
      <c r="Q747" s="540"/>
    </row>
    <row r="748" spans="2:17" x14ac:dyDescent="0.35">
      <c r="B748" s="47" t="s">
        <v>18</v>
      </c>
      <c r="C748" s="462" t="s">
        <v>134</v>
      </c>
      <c r="D748" s="382"/>
      <c r="E748" s="382"/>
      <c r="F748" s="361"/>
      <c r="G748" s="425" t="s">
        <v>18</v>
      </c>
      <c r="H748" s="361"/>
      <c r="I748" s="52" t="s">
        <v>18</v>
      </c>
      <c r="J748" s="52" t="s">
        <v>18</v>
      </c>
      <c r="K748" s="425" t="s">
        <v>18</v>
      </c>
      <c r="L748" s="361"/>
      <c r="M748" s="47" t="s">
        <v>18</v>
      </c>
      <c r="N748" s="53" t="s">
        <v>18</v>
      </c>
      <c r="O748" s="455" t="s">
        <v>18</v>
      </c>
      <c r="P748" s="530"/>
      <c r="Q748" s="462"/>
    </row>
    <row r="749" spans="2:17" x14ac:dyDescent="0.35">
      <c r="B749" s="27" t="s">
        <v>18</v>
      </c>
      <c r="C749" s="57" t="s">
        <v>18</v>
      </c>
      <c r="D749" s="427" t="s">
        <v>855</v>
      </c>
      <c r="E749" s="382"/>
      <c r="F749" s="361"/>
      <c r="G749" s="451" t="s">
        <v>220</v>
      </c>
      <c r="H749" s="361"/>
      <c r="I749" s="38" t="s">
        <v>854</v>
      </c>
      <c r="J749" s="38" t="s">
        <v>220</v>
      </c>
      <c r="K749" s="451" t="s">
        <v>424</v>
      </c>
      <c r="L749" s="361"/>
      <c r="M749" s="44" t="s">
        <v>309</v>
      </c>
      <c r="N749" s="58" t="s">
        <v>224</v>
      </c>
      <c r="O749" s="466" t="s">
        <v>220</v>
      </c>
      <c r="P749" s="531"/>
      <c r="Q749" s="532"/>
    </row>
    <row r="750" spans="2:17" x14ac:dyDescent="0.35">
      <c r="B750" s="27" t="s">
        <v>18</v>
      </c>
      <c r="C750" s="57" t="s">
        <v>18</v>
      </c>
      <c r="D750" s="427" t="s">
        <v>853</v>
      </c>
      <c r="E750" s="382"/>
      <c r="F750" s="361"/>
      <c r="G750" s="451" t="s">
        <v>220</v>
      </c>
      <c r="H750" s="361"/>
      <c r="I750" s="38" t="s">
        <v>852</v>
      </c>
      <c r="J750" s="38" t="s">
        <v>220</v>
      </c>
      <c r="K750" s="451" t="s">
        <v>220</v>
      </c>
      <c r="L750" s="361"/>
      <c r="M750" s="44" t="s">
        <v>220</v>
      </c>
      <c r="N750" s="58" t="s">
        <v>224</v>
      </c>
      <c r="O750" s="466" t="s">
        <v>220</v>
      </c>
      <c r="P750" s="531"/>
      <c r="Q750" s="532"/>
    </row>
    <row r="751" spans="2:17" x14ac:dyDescent="0.35">
      <c r="B751" s="511" t="s">
        <v>280</v>
      </c>
      <c r="C751" s="484"/>
      <c r="D751" s="484"/>
      <c r="E751" s="484"/>
      <c r="F751" s="445"/>
      <c r="G751" s="512" t="s">
        <v>220</v>
      </c>
      <c r="H751" s="445"/>
      <c r="I751" s="77" t="s">
        <v>851</v>
      </c>
      <c r="J751" s="77" t="s">
        <v>220</v>
      </c>
      <c r="K751" s="512" t="s">
        <v>424</v>
      </c>
      <c r="L751" s="445"/>
      <c r="M751" s="95" t="s">
        <v>18</v>
      </c>
      <c r="N751" s="87" t="s">
        <v>18</v>
      </c>
      <c r="O751" s="543" t="s">
        <v>220</v>
      </c>
      <c r="P751" s="544"/>
      <c r="Q751" s="545"/>
    </row>
    <row r="752" spans="2:17" x14ac:dyDescent="0.35">
      <c r="B752" s="513" t="s">
        <v>271</v>
      </c>
      <c r="C752" s="514"/>
      <c r="D752" s="514"/>
      <c r="E752" s="514"/>
      <c r="F752" s="515"/>
      <c r="G752" s="516" t="s">
        <v>220</v>
      </c>
      <c r="H752" s="515"/>
      <c r="I752" s="96" t="s">
        <v>850</v>
      </c>
      <c r="J752" s="96" t="s">
        <v>849</v>
      </c>
      <c r="K752" s="516" t="s">
        <v>848</v>
      </c>
      <c r="L752" s="515"/>
      <c r="M752" s="97" t="s">
        <v>18</v>
      </c>
      <c r="N752" s="104" t="s">
        <v>18</v>
      </c>
      <c r="O752" s="541" t="s">
        <v>250</v>
      </c>
      <c r="P752" s="542"/>
      <c r="Q752" s="482"/>
    </row>
    <row r="753" spans="2:17" s="10" customFormat="1" x14ac:dyDescent="0.35">
      <c r="B753" s="60"/>
      <c r="C753" s="78"/>
      <c r="D753" s="78"/>
      <c r="E753" s="78"/>
      <c r="F753" s="78"/>
      <c r="G753" s="79"/>
      <c r="H753" s="78"/>
      <c r="I753" s="79"/>
      <c r="J753" s="79"/>
      <c r="K753" s="79"/>
      <c r="L753" s="78"/>
      <c r="M753" s="48"/>
      <c r="N753" s="61"/>
      <c r="O753" s="79"/>
      <c r="P753" s="79"/>
      <c r="Q753" s="79"/>
    </row>
    <row r="754" spans="2:17" s="10" customFormat="1" x14ac:dyDescent="0.35">
      <c r="B754" s="60"/>
      <c r="C754" s="78"/>
      <c r="D754" s="78"/>
      <c r="E754" s="78"/>
      <c r="F754" s="78"/>
      <c r="G754" s="79"/>
      <c r="H754" s="78"/>
      <c r="I754" s="79"/>
      <c r="J754" s="79"/>
      <c r="K754" s="79"/>
      <c r="L754" s="78"/>
      <c r="M754" s="48"/>
      <c r="N754" s="61"/>
      <c r="O754" s="79"/>
      <c r="P754" s="79"/>
      <c r="Q754" s="79"/>
    </row>
    <row r="755" spans="2:17" s="10" customFormat="1" x14ac:dyDescent="0.35">
      <c r="B755" s="60"/>
      <c r="C755" s="78"/>
      <c r="D755" s="78"/>
      <c r="E755" s="78"/>
      <c r="F755" s="78"/>
      <c r="G755" s="79"/>
      <c r="H755" s="78"/>
      <c r="I755" s="79"/>
      <c r="J755" s="79"/>
      <c r="K755" s="79"/>
      <c r="L755" s="78"/>
      <c r="M755" s="48"/>
      <c r="N755" s="61"/>
      <c r="O755" s="79"/>
      <c r="P755" s="79"/>
      <c r="Q755" s="79"/>
    </row>
    <row r="756" spans="2:17" s="10" customFormat="1" x14ac:dyDescent="0.35">
      <c r="B756" s="60"/>
      <c r="C756" s="78"/>
      <c r="D756" s="78"/>
      <c r="E756" s="78"/>
      <c r="F756" s="78"/>
      <c r="G756" s="79"/>
      <c r="H756" s="78"/>
      <c r="I756" s="79"/>
      <c r="J756" s="79"/>
      <c r="K756" s="79"/>
      <c r="L756" s="78"/>
      <c r="M756" s="48"/>
      <c r="N756" s="61"/>
      <c r="O756" s="79"/>
      <c r="P756" s="79"/>
      <c r="Q756" s="79"/>
    </row>
    <row r="757" spans="2:17" s="10" customFormat="1" x14ac:dyDescent="0.35">
      <c r="B757" s="60"/>
      <c r="C757" s="78"/>
      <c r="D757" s="78"/>
      <c r="E757" s="78"/>
      <c r="F757" s="78"/>
      <c r="G757" s="79"/>
      <c r="H757" s="78"/>
      <c r="I757" s="79"/>
      <c r="J757" s="79"/>
      <c r="K757" s="79"/>
      <c r="L757" s="78"/>
      <c r="M757" s="48"/>
      <c r="N757" s="61"/>
      <c r="O757" s="79"/>
      <c r="P757" s="79"/>
      <c r="Q757" s="79"/>
    </row>
    <row r="758" spans="2:17" s="121" customFormat="1" x14ac:dyDescent="0.35">
      <c r="B758" s="519" t="s">
        <v>18</v>
      </c>
      <c r="C758" s="484"/>
      <c r="D758" s="484"/>
      <c r="E758" s="484"/>
      <c r="F758" s="445"/>
      <c r="G758" s="431" t="s">
        <v>1146</v>
      </c>
      <c r="H758" s="382"/>
      <c r="I758" s="382"/>
      <c r="J758" s="361"/>
      <c r="K758" s="431" t="s">
        <v>1145</v>
      </c>
      <c r="L758" s="382"/>
      <c r="M758" s="382"/>
      <c r="N758" s="382"/>
      <c r="O758" s="382"/>
      <c r="P758" s="382"/>
      <c r="Q758" s="361"/>
    </row>
    <row r="759" spans="2:17" s="121" customFormat="1" x14ac:dyDescent="0.35">
      <c r="B759" s="498" t="s">
        <v>18</v>
      </c>
      <c r="C759" s="473"/>
      <c r="D759" s="473"/>
      <c r="E759" s="473"/>
      <c r="F759" s="449"/>
      <c r="G759" s="431" t="s">
        <v>1144</v>
      </c>
      <c r="H759" s="361"/>
      <c r="I759" s="122" t="s">
        <v>1143</v>
      </c>
      <c r="J759" s="122" t="s">
        <v>1142</v>
      </c>
      <c r="K759" s="431" t="s">
        <v>1141</v>
      </c>
      <c r="L759" s="361"/>
      <c r="M759" s="431" t="s">
        <v>1140</v>
      </c>
      <c r="N759" s="361"/>
      <c r="O759" s="508" t="s">
        <v>1139</v>
      </c>
      <c r="P759" s="509"/>
      <c r="Q759" s="510"/>
    </row>
    <row r="760" spans="2:17" x14ac:dyDescent="0.35">
      <c r="B760" s="47" t="s">
        <v>18</v>
      </c>
      <c r="C760" s="462" t="s">
        <v>150</v>
      </c>
      <c r="D760" s="382"/>
      <c r="E760" s="382"/>
      <c r="F760" s="361"/>
      <c r="G760" s="425" t="s">
        <v>18</v>
      </c>
      <c r="H760" s="361"/>
      <c r="I760" s="52" t="s">
        <v>18</v>
      </c>
      <c r="J760" s="52" t="s">
        <v>18</v>
      </c>
      <c r="K760" s="425" t="s">
        <v>18</v>
      </c>
      <c r="L760" s="361"/>
      <c r="M760" s="47" t="s">
        <v>18</v>
      </c>
      <c r="N760" s="53" t="s">
        <v>18</v>
      </c>
      <c r="O760" s="455" t="s">
        <v>18</v>
      </c>
      <c r="P760" s="530"/>
      <c r="Q760" s="462"/>
    </row>
    <row r="761" spans="2:17" x14ac:dyDescent="0.35">
      <c r="B761" s="47" t="s">
        <v>18</v>
      </c>
      <c r="C761" s="462" t="s">
        <v>151</v>
      </c>
      <c r="D761" s="382"/>
      <c r="E761" s="382"/>
      <c r="F761" s="361"/>
      <c r="G761" s="425" t="s">
        <v>18</v>
      </c>
      <c r="H761" s="361"/>
      <c r="I761" s="52" t="s">
        <v>18</v>
      </c>
      <c r="J761" s="52" t="s">
        <v>18</v>
      </c>
      <c r="K761" s="425" t="s">
        <v>18</v>
      </c>
      <c r="L761" s="361"/>
      <c r="M761" s="47" t="s">
        <v>18</v>
      </c>
      <c r="N761" s="53" t="s">
        <v>18</v>
      </c>
      <c r="O761" s="455" t="s">
        <v>18</v>
      </c>
      <c r="P761" s="530"/>
      <c r="Q761" s="462"/>
    </row>
    <row r="762" spans="2:17" x14ac:dyDescent="0.35">
      <c r="B762" s="27" t="s">
        <v>18</v>
      </c>
      <c r="C762" s="57" t="s">
        <v>18</v>
      </c>
      <c r="D762" s="427" t="s">
        <v>161</v>
      </c>
      <c r="E762" s="382"/>
      <c r="F762" s="361"/>
      <c r="G762" s="451" t="s">
        <v>18</v>
      </c>
      <c r="H762" s="361"/>
      <c r="I762" s="38" t="s">
        <v>18</v>
      </c>
      <c r="J762" s="38" t="s">
        <v>18</v>
      </c>
      <c r="K762" s="451" t="s">
        <v>18</v>
      </c>
      <c r="L762" s="361"/>
      <c r="M762" s="44" t="s">
        <v>18</v>
      </c>
      <c r="N762" s="58" t="s">
        <v>18</v>
      </c>
      <c r="O762" s="466" t="s">
        <v>18</v>
      </c>
      <c r="P762" s="531"/>
      <c r="Q762" s="532"/>
    </row>
    <row r="763" spans="2:17" x14ac:dyDescent="0.35">
      <c r="B763" s="27" t="s">
        <v>18</v>
      </c>
      <c r="C763" s="57" t="s">
        <v>18</v>
      </c>
      <c r="D763" s="57" t="s">
        <v>18</v>
      </c>
      <c r="E763" s="427" t="s">
        <v>847</v>
      </c>
      <c r="F763" s="361"/>
      <c r="G763" s="451" t="s">
        <v>220</v>
      </c>
      <c r="H763" s="361"/>
      <c r="I763" s="38" t="s">
        <v>220</v>
      </c>
      <c r="J763" s="38" t="s">
        <v>220</v>
      </c>
      <c r="K763" s="451" t="s">
        <v>846</v>
      </c>
      <c r="L763" s="361"/>
      <c r="M763" s="44" t="s">
        <v>309</v>
      </c>
      <c r="N763" s="58" t="s">
        <v>224</v>
      </c>
      <c r="O763" s="466" t="s">
        <v>220</v>
      </c>
      <c r="P763" s="531"/>
      <c r="Q763" s="532"/>
    </row>
    <row r="764" spans="2:17" x14ac:dyDescent="0.35">
      <c r="B764" s="27" t="s">
        <v>18</v>
      </c>
      <c r="C764" s="57" t="s">
        <v>18</v>
      </c>
      <c r="D764" s="57" t="s">
        <v>18</v>
      </c>
      <c r="E764" s="427" t="s">
        <v>162</v>
      </c>
      <c r="F764" s="361"/>
      <c r="G764" s="451" t="s">
        <v>220</v>
      </c>
      <c r="H764" s="361"/>
      <c r="I764" s="38" t="s">
        <v>220</v>
      </c>
      <c r="J764" s="38" t="s">
        <v>220</v>
      </c>
      <c r="K764" s="451" t="s">
        <v>220</v>
      </c>
      <c r="L764" s="361"/>
      <c r="M764" s="44" t="s">
        <v>307</v>
      </c>
      <c r="N764" s="58" t="s">
        <v>224</v>
      </c>
      <c r="O764" s="466" t="s">
        <v>845</v>
      </c>
      <c r="P764" s="531"/>
      <c r="Q764" s="532"/>
    </row>
    <row r="765" spans="2:17" x14ac:dyDescent="0.35">
      <c r="B765" s="27" t="s">
        <v>18</v>
      </c>
      <c r="C765" s="57" t="s">
        <v>18</v>
      </c>
      <c r="D765" s="427" t="s">
        <v>163</v>
      </c>
      <c r="E765" s="382"/>
      <c r="F765" s="361"/>
      <c r="G765" s="451" t="s">
        <v>18</v>
      </c>
      <c r="H765" s="361"/>
      <c r="I765" s="38" t="s">
        <v>18</v>
      </c>
      <c r="J765" s="38" t="s">
        <v>18</v>
      </c>
      <c r="K765" s="451" t="s">
        <v>18</v>
      </c>
      <c r="L765" s="361"/>
      <c r="M765" s="44" t="s">
        <v>18</v>
      </c>
      <c r="N765" s="58" t="s">
        <v>18</v>
      </c>
      <c r="O765" s="466" t="s">
        <v>18</v>
      </c>
      <c r="P765" s="531"/>
      <c r="Q765" s="532"/>
    </row>
    <row r="766" spans="2:17" x14ac:dyDescent="0.35">
      <c r="B766" s="27" t="s">
        <v>18</v>
      </c>
      <c r="C766" s="57" t="s">
        <v>18</v>
      </c>
      <c r="D766" s="57" t="s">
        <v>18</v>
      </c>
      <c r="E766" s="427" t="s">
        <v>164</v>
      </c>
      <c r="F766" s="361"/>
      <c r="G766" s="451" t="s">
        <v>220</v>
      </c>
      <c r="H766" s="361"/>
      <c r="I766" s="38" t="s">
        <v>220</v>
      </c>
      <c r="J766" s="38" t="s">
        <v>220</v>
      </c>
      <c r="K766" s="451" t="s">
        <v>220</v>
      </c>
      <c r="L766" s="361"/>
      <c r="M766" s="44" t="s">
        <v>307</v>
      </c>
      <c r="N766" s="58" t="s">
        <v>224</v>
      </c>
      <c r="O766" s="466" t="s">
        <v>844</v>
      </c>
      <c r="P766" s="531"/>
      <c r="Q766" s="532"/>
    </row>
    <row r="767" spans="2:17" x14ac:dyDescent="0.35">
      <c r="B767" s="83" t="s">
        <v>18</v>
      </c>
      <c r="C767" s="84" t="s">
        <v>18</v>
      </c>
      <c r="D767" s="536" t="s">
        <v>159</v>
      </c>
      <c r="E767" s="484"/>
      <c r="F767" s="445"/>
      <c r="G767" s="485" t="s">
        <v>18</v>
      </c>
      <c r="H767" s="445"/>
      <c r="I767" s="80" t="s">
        <v>18</v>
      </c>
      <c r="J767" s="80" t="s">
        <v>18</v>
      </c>
      <c r="K767" s="485" t="s">
        <v>18</v>
      </c>
      <c r="L767" s="445"/>
      <c r="M767" s="81" t="s">
        <v>18</v>
      </c>
      <c r="N767" s="88" t="s">
        <v>18</v>
      </c>
      <c r="O767" s="486" t="s">
        <v>18</v>
      </c>
      <c r="P767" s="551"/>
      <c r="Q767" s="552"/>
    </row>
    <row r="768" spans="2:17" x14ac:dyDescent="0.35">
      <c r="B768" s="102" t="s">
        <v>18</v>
      </c>
      <c r="C768" s="103" t="s">
        <v>18</v>
      </c>
      <c r="D768" s="103" t="s">
        <v>18</v>
      </c>
      <c r="E768" s="522" t="s">
        <v>160</v>
      </c>
      <c r="F768" s="515"/>
      <c r="G768" s="523" t="s">
        <v>220</v>
      </c>
      <c r="H768" s="515"/>
      <c r="I768" s="105" t="s">
        <v>220</v>
      </c>
      <c r="J768" s="105" t="s">
        <v>220</v>
      </c>
      <c r="K768" s="523" t="s">
        <v>220</v>
      </c>
      <c r="L768" s="515"/>
      <c r="M768" s="106" t="s">
        <v>307</v>
      </c>
      <c r="N768" s="107" t="s">
        <v>224</v>
      </c>
      <c r="O768" s="524" t="s">
        <v>298</v>
      </c>
      <c r="P768" s="525"/>
      <c r="Q768" s="526"/>
    </row>
    <row r="769" spans="2:17" x14ac:dyDescent="0.35">
      <c r="B769" s="89" t="s">
        <v>18</v>
      </c>
      <c r="C769" s="90" t="s">
        <v>18</v>
      </c>
      <c r="D769" s="520" t="s">
        <v>158</v>
      </c>
      <c r="E769" s="473"/>
      <c r="F769" s="449"/>
      <c r="G769" s="521" t="s">
        <v>220</v>
      </c>
      <c r="H769" s="449"/>
      <c r="I769" s="91" t="s">
        <v>220</v>
      </c>
      <c r="J769" s="91" t="s">
        <v>220</v>
      </c>
      <c r="K769" s="521" t="s">
        <v>843</v>
      </c>
      <c r="L769" s="449"/>
      <c r="M769" s="92" t="s">
        <v>842</v>
      </c>
      <c r="N769" s="93" t="s">
        <v>224</v>
      </c>
      <c r="O769" s="533" t="s">
        <v>299</v>
      </c>
      <c r="P769" s="534"/>
      <c r="Q769" s="535"/>
    </row>
    <row r="770" spans="2:17" x14ac:dyDescent="0.35">
      <c r="B770" s="429" t="s">
        <v>266</v>
      </c>
      <c r="C770" s="382"/>
      <c r="D770" s="382"/>
      <c r="E770" s="382"/>
      <c r="F770" s="361"/>
      <c r="G770" s="463" t="s">
        <v>220</v>
      </c>
      <c r="H770" s="361"/>
      <c r="I770" s="45" t="s">
        <v>220</v>
      </c>
      <c r="J770" s="45" t="s">
        <v>220</v>
      </c>
      <c r="K770" s="463" t="s">
        <v>841</v>
      </c>
      <c r="L770" s="361"/>
      <c r="M770" s="47" t="s">
        <v>18</v>
      </c>
      <c r="N770" s="59" t="s">
        <v>18</v>
      </c>
      <c r="O770" s="461" t="s">
        <v>840</v>
      </c>
      <c r="P770" s="539"/>
      <c r="Q770" s="540"/>
    </row>
    <row r="771" spans="2:17" x14ac:dyDescent="0.35">
      <c r="B771" s="429" t="s">
        <v>264</v>
      </c>
      <c r="C771" s="382"/>
      <c r="D771" s="382"/>
      <c r="E771" s="382"/>
      <c r="F771" s="361"/>
      <c r="G771" s="463" t="s">
        <v>220</v>
      </c>
      <c r="H771" s="361"/>
      <c r="I771" s="45" t="s">
        <v>220</v>
      </c>
      <c r="J771" s="45" t="s">
        <v>220</v>
      </c>
      <c r="K771" s="463" t="s">
        <v>841</v>
      </c>
      <c r="L771" s="361"/>
      <c r="M771" s="47" t="s">
        <v>18</v>
      </c>
      <c r="N771" s="59" t="s">
        <v>18</v>
      </c>
      <c r="O771" s="461" t="s">
        <v>840</v>
      </c>
      <c r="P771" s="539"/>
      <c r="Q771" s="540"/>
    </row>
    <row r="772" spans="2:17" x14ac:dyDescent="0.35">
      <c r="B772" s="511" t="s">
        <v>839</v>
      </c>
      <c r="C772" s="484"/>
      <c r="D772" s="484"/>
      <c r="E772" s="484"/>
      <c r="F772" s="445"/>
      <c r="G772" s="512" t="s">
        <v>220</v>
      </c>
      <c r="H772" s="445"/>
      <c r="I772" s="77" t="s">
        <v>837</v>
      </c>
      <c r="J772" s="77" t="s">
        <v>836</v>
      </c>
      <c r="K772" s="512" t="s">
        <v>835</v>
      </c>
      <c r="L772" s="445"/>
      <c r="M772" s="95" t="s">
        <v>18</v>
      </c>
      <c r="N772" s="87" t="s">
        <v>18</v>
      </c>
      <c r="O772" s="543" t="s">
        <v>834</v>
      </c>
      <c r="P772" s="544"/>
      <c r="Q772" s="545"/>
    </row>
    <row r="773" spans="2:17" x14ac:dyDescent="0.35">
      <c r="B773" s="513" t="s">
        <v>838</v>
      </c>
      <c r="C773" s="514"/>
      <c r="D773" s="514"/>
      <c r="E773" s="514"/>
      <c r="F773" s="515"/>
      <c r="G773" s="517" t="s">
        <v>220</v>
      </c>
      <c r="H773" s="515"/>
      <c r="I773" s="101" t="s">
        <v>837</v>
      </c>
      <c r="J773" s="101" t="s">
        <v>836</v>
      </c>
      <c r="K773" s="517" t="s">
        <v>835</v>
      </c>
      <c r="L773" s="515"/>
      <c r="M773" s="97" t="s">
        <v>18</v>
      </c>
      <c r="N773" s="104" t="s">
        <v>18</v>
      </c>
      <c r="O773" s="558" t="s">
        <v>834</v>
      </c>
      <c r="P773" s="559"/>
      <c r="Q773" s="560"/>
    </row>
    <row r="774" spans="2:17" s="10" customFormat="1" x14ac:dyDescent="0.35">
      <c r="B774" s="60"/>
      <c r="C774" s="78"/>
      <c r="D774" s="78"/>
      <c r="E774" s="78"/>
      <c r="F774" s="78"/>
      <c r="G774" s="60"/>
      <c r="H774" s="78"/>
      <c r="I774" s="60"/>
      <c r="J774" s="60"/>
      <c r="K774" s="60"/>
      <c r="L774" s="78"/>
      <c r="M774" s="48"/>
      <c r="N774" s="61"/>
      <c r="O774" s="60"/>
      <c r="P774" s="60"/>
      <c r="Q774" s="60"/>
    </row>
    <row r="775" spans="2:17" s="10" customFormat="1" x14ac:dyDescent="0.35">
      <c r="B775" s="60"/>
      <c r="C775" s="78"/>
      <c r="D775" s="78"/>
      <c r="E775" s="78"/>
      <c r="F775" s="78"/>
      <c r="G775" s="60"/>
      <c r="H775" s="78"/>
      <c r="I775" s="60"/>
      <c r="J775" s="60"/>
      <c r="K775" s="60"/>
      <c r="L775" s="78"/>
      <c r="M775" s="48"/>
      <c r="N775" s="61"/>
      <c r="O775" s="60"/>
      <c r="P775" s="60"/>
      <c r="Q775" s="60"/>
    </row>
    <row r="776" spans="2:17" s="10" customFormat="1" x14ac:dyDescent="0.35">
      <c r="B776" s="60"/>
      <c r="C776" s="78"/>
      <c r="D776" s="78"/>
      <c r="E776" s="78"/>
      <c r="F776" s="78"/>
      <c r="G776" s="60"/>
      <c r="H776" s="78"/>
      <c r="I776" s="60"/>
      <c r="J776" s="60"/>
      <c r="K776" s="60"/>
      <c r="L776" s="78"/>
      <c r="M776" s="48"/>
      <c r="N776" s="61"/>
      <c r="O776" s="60"/>
      <c r="P776" s="60"/>
      <c r="Q776" s="60"/>
    </row>
    <row r="777" spans="2:17" s="10" customFormat="1" x14ac:dyDescent="0.35">
      <c r="B777" s="60"/>
      <c r="C777" s="78"/>
      <c r="D777" s="78"/>
      <c r="E777" s="78"/>
      <c r="F777" s="78"/>
      <c r="G777" s="60"/>
      <c r="H777" s="78"/>
      <c r="I777" s="60"/>
      <c r="J777" s="60"/>
      <c r="K777" s="60"/>
      <c r="L777" s="78"/>
      <c r="M777" s="48"/>
      <c r="N777" s="61"/>
      <c r="O777" s="60"/>
      <c r="P777" s="60"/>
      <c r="Q777" s="60"/>
    </row>
    <row r="778" spans="2:17" s="10" customFormat="1" x14ac:dyDescent="0.35">
      <c r="B778" s="60"/>
      <c r="C778" s="78"/>
      <c r="D778" s="78"/>
      <c r="E778" s="78"/>
      <c r="F778" s="78"/>
      <c r="G778" s="60"/>
      <c r="H778" s="78"/>
      <c r="I778" s="60"/>
      <c r="J778" s="60"/>
      <c r="K778" s="60"/>
      <c r="L778" s="78"/>
      <c r="M778" s="48"/>
      <c r="N778" s="61"/>
      <c r="O778" s="60"/>
      <c r="P778" s="60"/>
      <c r="Q778" s="60"/>
    </row>
    <row r="779" spans="2:17" s="121" customFormat="1" x14ac:dyDescent="0.35">
      <c r="B779" s="519" t="s">
        <v>18</v>
      </c>
      <c r="C779" s="484"/>
      <c r="D779" s="484"/>
      <c r="E779" s="484"/>
      <c r="F779" s="445"/>
      <c r="G779" s="431" t="s">
        <v>1146</v>
      </c>
      <c r="H779" s="382"/>
      <c r="I779" s="382"/>
      <c r="J779" s="361"/>
      <c r="K779" s="431" t="s">
        <v>1145</v>
      </c>
      <c r="L779" s="382"/>
      <c r="M779" s="382"/>
      <c r="N779" s="382"/>
      <c r="O779" s="382"/>
      <c r="P779" s="382"/>
      <c r="Q779" s="361"/>
    </row>
    <row r="780" spans="2:17" s="121" customFormat="1" x14ac:dyDescent="0.35">
      <c r="B780" s="498" t="s">
        <v>18</v>
      </c>
      <c r="C780" s="473"/>
      <c r="D780" s="473"/>
      <c r="E780" s="473"/>
      <c r="F780" s="449"/>
      <c r="G780" s="431" t="s">
        <v>1144</v>
      </c>
      <c r="H780" s="361"/>
      <c r="I780" s="122" t="s">
        <v>1143</v>
      </c>
      <c r="J780" s="122" t="s">
        <v>1142</v>
      </c>
      <c r="K780" s="431" t="s">
        <v>1141</v>
      </c>
      <c r="L780" s="361"/>
      <c r="M780" s="431" t="s">
        <v>1140</v>
      </c>
      <c r="N780" s="361"/>
      <c r="O780" s="508" t="s">
        <v>1139</v>
      </c>
      <c r="P780" s="509"/>
      <c r="Q780" s="510"/>
    </row>
    <row r="781" spans="2:17" x14ac:dyDescent="0.35">
      <c r="B781" s="425" t="s">
        <v>10</v>
      </c>
      <c r="C781" s="382"/>
      <c r="D781" s="382"/>
      <c r="E781" s="382"/>
      <c r="F781" s="361"/>
      <c r="G781" s="425" t="s">
        <v>18</v>
      </c>
      <c r="H781" s="361"/>
      <c r="I781" s="52" t="s">
        <v>18</v>
      </c>
      <c r="J781" s="52" t="s">
        <v>18</v>
      </c>
      <c r="K781" s="425" t="s">
        <v>18</v>
      </c>
      <c r="L781" s="361"/>
      <c r="M781" s="47" t="s">
        <v>18</v>
      </c>
      <c r="N781" s="53" t="s">
        <v>18</v>
      </c>
      <c r="O781" s="455" t="s">
        <v>18</v>
      </c>
      <c r="P781" s="530"/>
      <c r="Q781" s="462"/>
    </row>
    <row r="782" spans="2:17" x14ac:dyDescent="0.35">
      <c r="B782" s="518" t="s">
        <v>197</v>
      </c>
      <c r="C782" s="473"/>
      <c r="D782" s="473"/>
      <c r="E782" s="473"/>
      <c r="F782" s="449"/>
      <c r="G782" s="518" t="s">
        <v>18</v>
      </c>
      <c r="H782" s="449"/>
      <c r="I782" s="54" t="s">
        <v>18</v>
      </c>
      <c r="J782" s="54" t="s">
        <v>18</v>
      </c>
      <c r="K782" s="518" t="s">
        <v>18</v>
      </c>
      <c r="L782" s="449"/>
      <c r="M782" s="55" t="s">
        <v>18</v>
      </c>
      <c r="N782" s="56" t="s">
        <v>18</v>
      </c>
      <c r="O782" s="455" t="s">
        <v>18</v>
      </c>
      <c r="P782" s="530"/>
      <c r="Q782" s="462"/>
    </row>
    <row r="783" spans="2:17" x14ac:dyDescent="0.35">
      <c r="B783" s="47" t="s">
        <v>18</v>
      </c>
      <c r="C783" s="462" t="s">
        <v>25</v>
      </c>
      <c r="D783" s="382"/>
      <c r="E783" s="382"/>
      <c r="F783" s="361"/>
      <c r="G783" s="425" t="s">
        <v>18</v>
      </c>
      <c r="H783" s="361"/>
      <c r="I783" s="52" t="s">
        <v>18</v>
      </c>
      <c r="J783" s="52" t="s">
        <v>18</v>
      </c>
      <c r="K783" s="425" t="s">
        <v>18</v>
      </c>
      <c r="L783" s="361"/>
      <c r="M783" s="47" t="s">
        <v>18</v>
      </c>
      <c r="N783" s="53" t="s">
        <v>18</v>
      </c>
      <c r="O783" s="455" t="s">
        <v>18</v>
      </c>
      <c r="P783" s="530"/>
      <c r="Q783" s="462"/>
    </row>
    <row r="784" spans="2:17" x14ac:dyDescent="0.35">
      <c r="B784" s="47" t="s">
        <v>18</v>
      </c>
      <c r="C784" s="462" t="s">
        <v>32</v>
      </c>
      <c r="D784" s="382"/>
      <c r="E784" s="382"/>
      <c r="F784" s="361"/>
      <c r="G784" s="425" t="s">
        <v>18</v>
      </c>
      <c r="H784" s="361"/>
      <c r="I784" s="52" t="s">
        <v>18</v>
      </c>
      <c r="J784" s="52" t="s">
        <v>18</v>
      </c>
      <c r="K784" s="425" t="s">
        <v>18</v>
      </c>
      <c r="L784" s="361"/>
      <c r="M784" s="47" t="s">
        <v>18</v>
      </c>
      <c r="N784" s="53" t="s">
        <v>18</v>
      </c>
      <c r="O784" s="455" t="s">
        <v>18</v>
      </c>
      <c r="P784" s="530"/>
      <c r="Q784" s="462"/>
    </row>
    <row r="785" spans="2:17" x14ac:dyDescent="0.35">
      <c r="B785" s="27" t="s">
        <v>18</v>
      </c>
      <c r="C785" s="57" t="s">
        <v>18</v>
      </c>
      <c r="D785" s="427" t="s">
        <v>36</v>
      </c>
      <c r="E785" s="382"/>
      <c r="F785" s="361"/>
      <c r="G785" s="451" t="s">
        <v>220</v>
      </c>
      <c r="H785" s="361"/>
      <c r="I785" s="38" t="s">
        <v>833</v>
      </c>
      <c r="J785" s="38" t="s">
        <v>832</v>
      </c>
      <c r="K785" s="451" t="s">
        <v>831</v>
      </c>
      <c r="L785" s="361"/>
      <c r="M785" s="44">
        <v>0</v>
      </c>
      <c r="N785" s="58" t="s">
        <v>224</v>
      </c>
      <c r="O785" s="563">
        <v>311640</v>
      </c>
      <c r="P785" s="531"/>
      <c r="Q785" s="532"/>
    </row>
    <row r="786" spans="2:17" x14ac:dyDescent="0.35">
      <c r="B786" s="27" t="s">
        <v>18</v>
      </c>
      <c r="C786" s="57" t="s">
        <v>18</v>
      </c>
      <c r="D786" s="427" t="s">
        <v>34</v>
      </c>
      <c r="E786" s="382"/>
      <c r="F786" s="361"/>
      <c r="G786" s="451" t="s">
        <v>220</v>
      </c>
      <c r="H786" s="361"/>
      <c r="I786" s="38" t="s">
        <v>220</v>
      </c>
      <c r="J786" s="38" t="s">
        <v>220</v>
      </c>
      <c r="K786" s="451" t="s">
        <v>276</v>
      </c>
      <c r="L786" s="361"/>
      <c r="M786" s="44">
        <v>0</v>
      </c>
      <c r="N786" s="58" t="s">
        <v>224</v>
      </c>
      <c r="O786" s="563">
        <v>30000</v>
      </c>
      <c r="P786" s="531"/>
      <c r="Q786" s="532"/>
    </row>
    <row r="787" spans="2:17" s="173" customFormat="1" x14ac:dyDescent="0.35">
      <c r="B787" s="27" t="s">
        <v>18</v>
      </c>
      <c r="C787" s="180" t="s">
        <v>18</v>
      </c>
      <c r="D787" s="458" t="s">
        <v>37</v>
      </c>
      <c r="E787" s="382"/>
      <c r="F787" s="361"/>
      <c r="G787" s="451" t="s">
        <v>220</v>
      </c>
      <c r="H787" s="555"/>
      <c r="I787" s="176">
        <v>0</v>
      </c>
      <c r="J787" s="176">
        <v>0</v>
      </c>
      <c r="K787" s="451">
        <v>0</v>
      </c>
      <c r="L787" s="555"/>
      <c r="M787" s="176">
        <v>100</v>
      </c>
      <c r="N787" s="129" t="s">
        <v>224</v>
      </c>
      <c r="O787" s="438">
        <v>18000</v>
      </c>
      <c r="P787" s="451"/>
      <c r="Q787" s="451"/>
    </row>
    <row r="788" spans="2:17" x14ac:dyDescent="0.35">
      <c r="B788" s="27" t="s">
        <v>18</v>
      </c>
      <c r="C788" s="57" t="s">
        <v>18</v>
      </c>
      <c r="D788" s="427" t="s">
        <v>33</v>
      </c>
      <c r="E788" s="382"/>
      <c r="F788" s="361"/>
      <c r="G788" s="451" t="s">
        <v>220</v>
      </c>
      <c r="H788" s="361"/>
      <c r="I788" s="38" t="s">
        <v>830</v>
      </c>
      <c r="J788" s="38" t="s">
        <v>613</v>
      </c>
      <c r="K788" s="451" t="s">
        <v>613</v>
      </c>
      <c r="L788" s="361"/>
      <c r="M788" s="44">
        <v>0</v>
      </c>
      <c r="N788" s="58" t="s">
        <v>224</v>
      </c>
      <c r="O788" s="563">
        <v>108000</v>
      </c>
      <c r="P788" s="531"/>
      <c r="Q788" s="532"/>
    </row>
    <row r="789" spans="2:17" x14ac:dyDescent="0.35">
      <c r="B789" s="27" t="s">
        <v>18</v>
      </c>
      <c r="C789" s="57" t="s">
        <v>18</v>
      </c>
      <c r="D789" s="427" t="s">
        <v>35</v>
      </c>
      <c r="E789" s="382"/>
      <c r="F789" s="361"/>
      <c r="G789" s="451" t="s">
        <v>220</v>
      </c>
      <c r="H789" s="361"/>
      <c r="I789" s="38" t="s">
        <v>829</v>
      </c>
      <c r="J789" s="38" t="s">
        <v>310</v>
      </c>
      <c r="K789" s="451" t="s">
        <v>601</v>
      </c>
      <c r="L789" s="361"/>
      <c r="M789" s="44">
        <v>28.57</v>
      </c>
      <c r="N789" s="58" t="s">
        <v>224</v>
      </c>
      <c r="O789" s="563">
        <v>54000</v>
      </c>
      <c r="P789" s="531"/>
      <c r="Q789" s="532"/>
    </row>
    <row r="790" spans="2:17" x14ac:dyDescent="0.35">
      <c r="B790" s="429" t="s">
        <v>530</v>
      </c>
      <c r="C790" s="382"/>
      <c r="D790" s="382"/>
      <c r="E790" s="382"/>
      <c r="F790" s="361"/>
      <c r="G790" s="463" t="s">
        <v>220</v>
      </c>
      <c r="H790" s="361"/>
      <c r="I790" s="45" t="s">
        <v>828</v>
      </c>
      <c r="J790" s="45" t="s">
        <v>827</v>
      </c>
      <c r="K790" s="463" t="s">
        <v>826</v>
      </c>
      <c r="L790" s="361"/>
      <c r="M790" s="47" t="s">
        <v>18</v>
      </c>
      <c r="N790" s="59" t="s">
        <v>18</v>
      </c>
      <c r="O790" s="557">
        <v>521640</v>
      </c>
      <c r="P790" s="539"/>
      <c r="Q790" s="540"/>
    </row>
    <row r="791" spans="2:17" x14ac:dyDescent="0.35">
      <c r="B791" s="429" t="s">
        <v>529</v>
      </c>
      <c r="C791" s="382"/>
      <c r="D791" s="382"/>
      <c r="E791" s="382"/>
      <c r="F791" s="361"/>
      <c r="G791" s="463" t="s">
        <v>220</v>
      </c>
      <c r="H791" s="361"/>
      <c r="I791" s="45" t="s">
        <v>828</v>
      </c>
      <c r="J791" s="45" t="s">
        <v>827</v>
      </c>
      <c r="K791" s="463" t="s">
        <v>826</v>
      </c>
      <c r="L791" s="361"/>
      <c r="M791" s="47" t="s">
        <v>18</v>
      </c>
      <c r="N791" s="59" t="s">
        <v>18</v>
      </c>
      <c r="O791" s="557">
        <v>521640</v>
      </c>
      <c r="P791" s="539"/>
      <c r="Q791" s="540"/>
    </row>
    <row r="792" spans="2:17" x14ac:dyDescent="0.35">
      <c r="B792" s="47" t="s">
        <v>18</v>
      </c>
      <c r="C792" s="462" t="s">
        <v>38</v>
      </c>
      <c r="D792" s="382"/>
      <c r="E792" s="382"/>
      <c r="F792" s="361"/>
      <c r="G792" s="425" t="s">
        <v>18</v>
      </c>
      <c r="H792" s="361"/>
      <c r="I792" s="52" t="s">
        <v>18</v>
      </c>
      <c r="J792" s="52" t="s">
        <v>18</v>
      </c>
      <c r="K792" s="425" t="s">
        <v>18</v>
      </c>
      <c r="L792" s="361"/>
      <c r="M792" s="47" t="s">
        <v>18</v>
      </c>
      <c r="N792" s="53" t="s">
        <v>18</v>
      </c>
      <c r="O792" s="455" t="s">
        <v>18</v>
      </c>
      <c r="P792" s="530"/>
      <c r="Q792" s="462"/>
    </row>
    <row r="793" spans="2:17" x14ac:dyDescent="0.35">
      <c r="B793" s="47" t="s">
        <v>18</v>
      </c>
      <c r="C793" s="462" t="s">
        <v>39</v>
      </c>
      <c r="D793" s="382"/>
      <c r="E793" s="382"/>
      <c r="F793" s="361"/>
      <c r="G793" s="425" t="s">
        <v>18</v>
      </c>
      <c r="H793" s="361"/>
      <c r="I793" s="52" t="s">
        <v>18</v>
      </c>
      <c r="J793" s="52" t="s">
        <v>18</v>
      </c>
      <c r="K793" s="425" t="s">
        <v>18</v>
      </c>
      <c r="L793" s="361"/>
      <c r="M793" s="47" t="s">
        <v>18</v>
      </c>
      <c r="N793" s="53" t="s">
        <v>18</v>
      </c>
      <c r="O793" s="455" t="s">
        <v>18</v>
      </c>
      <c r="P793" s="530"/>
      <c r="Q793" s="462"/>
    </row>
    <row r="794" spans="2:17" x14ac:dyDescent="0.35">
      <c r="B794" s="27" t="s">
        <v>18</v>
      </c>
      <c r="C794" s="57" t="s">
        <v>18</v>
      </c>
      <c r="D794" s="427" t="s">
        <v>41</v>
      </c>
      <c r="E794" s="382"/>
      <c r="F794" s="361"/>
      <c r="G794" s="451" t="s">
        <v>220</v>
      </c>
      <c r="H794" s="361"/>
      <c r="I794" s="38" t="s">
        <v>825</v>
      </c>
      <c r="J794" s="38" t="s">
        <v>220</v>
      </c>
      <c r="K794" s="451" t="s">
        <v>824</v>
      </c>
      <c r="L794" s="361"/>
      <c r="M794" s="44" t="s">
        <v>823</v>
      </c>
      <c r="N794" s="58" t="s">
        <v>224</v>
      </c>
      <c r="O794" s="466" t="s">
        <v>424</v>
      </c>
      <c r="P794" s="531"/>
      <c r="Q794" s="532"/>
    </row>
    <row r="795" spans="2:17" x14ac:dyDescent="0.35">
      <c r="B795" s="83" t="s">
        <v>18</v>
      </c>
      <c r="C795" s="84" t="s">
        <v>18</v>
      </c>
      <c r="D795" s="536" t="s">
        <v>42</v>
      </c>
      <c r="E795" s="484"/>
      <c r="F795" s="445"/>
      <c r="G795" s="485" t="s">
        <v>220</v>
      </c>
      <c r="H795" s="445"/>
      <c r="I795" s="80" t="s">
        <v>822</v>
      </c>
      <c r="J795" s="80" t="s">
        <v>532</v>
      </c>
      <c r="K795" s="485" t="s">
        <v>532</v>
      </c>
      <c r="L795" s="445"/>
      <c r="M795" s="81" t="s">
        <v>220</v>
      </c>
      <c r="N795" s="88" t="s">
        <v>224</v>
      </c>
      <c r="O795" s="486" t="s">
        <v>532</v>
      </c>
      <c r="P795" s="551"/>
      <c r="Q795" s="552"/>
    </row>
    <row r="796" spans="2:17" x14ac:dyDescent="0.35">
      <c r="B796" s="513" t="s">
        <v>425</v>
      </c>
      <c r="C796" s="514"/>
      <c r="D796" s="514"/>
      <c r="E796" s="514"/>
      <c r="F796" s="515"/>
      <c r="G796" s="516" t="s">
        <v>220</v>
      </c>
      <c r="H796" s="515"/>
      <c r="I796" s="96" t="s">
        <v>821</v>
      </c>
      <c r="J796" s="96" t="s">
        <v>532</v>
      </c>
      <c r="K796" s="516" t="s">
        <v>820</v>
      </c>
      <c r="L796" s="515"/>
      <c r="M796" s="97" t="s">
        <v>18</v>
      </c>
      <c r="N796" s="104" t="s">
        <v>18</v>
      </c>
      <c r="O796" s="541" t="s">
        <v>819</v>
      </c>
      <c r="P796" s="542"/>
      <c r="Q796" s="482"/>
    </row>
    <row r="797" spans="2:17" s="10" customFormat="1" x14ac:dyDescent="0.35">
      <c r="B797" s="60"/>
      <c r="C797" s="78"/>
      <c r="D797" s="78"/>
      <c r="E797" s="78"/>
      <c r="F797" s="78"/>
      <c r="G797" s="79"/>
      <c r="H797" s="78"/>
      <c r="I797" s="79"/>
      <c r="J797" s="79"/>
      <c r="K797" s="79"/>
      <c r="L797" s="78"/>
      <c r="M797" s="48"/>
      <c r="N797" s="61"/>
      <c r="O797" s="79"/>
      <c r="P797" s="79"/>
      <c r="Q797" s="79"/>
    </row>
    <row r="798" spans="2:17" s="10" customFormat="1" x14ac:dyDescent="0.35">
      <c r="B798" s="60"/>
      <c r="C798" s="78"/>
      <c r="D798" s="78"/>
      <c r="E798" s="78"/>
      <c r="F798" s="78"/>
      <c r="G798" s="79"/>
      <c r="H798" s="78"/>
      <c r="I798" s="79"/>
      <c r="J798" s="79"/>
      <c r="K798" s="79"/>
      <c r="L798" s="78"/>
      <c r="M798" s="48"/>
      <c r="N798" s="61"/>
      <c r="O798" s="79"/>
      <c r="P798" s="79"/>
      <c r="Q798" s="79"/>
    </row>
    <row r="799" spans="2:17" x14ac:dyDescent="0.35">
      <c r="B799" s="60"/>
      <c r="C799" s="78"/>
      <c r="D799" s="78"/>
      <c r="E799" s="78"/>
      <c r="F799" s="78"/>
      <c r="G799" s="79"/>
      <c r="H799" s="78"/>
      <c r="I799" s="79"/>
      <c r="J799" s="79"/>
      <c r="K799" s="79"/>
      <c r="L799" s="78"/>
      <c r="M799" s="48"/>
      <c r="N799" s="61"/>
      <c r="O799" s="79"/>
      <c r="P799" s="79"/>
      <c r="Q799" s="79"/>
    </row>
    <row r="800" spans="2:17" x14ac:dyDescent="0.35">
      <c r="B800" s="60"/>
      <c r="C800" s="78"/>
      <c r="D800" s="78"/>
      <c r="E800" s="78"/>
      <c r="F800" s="78"/>
      <c r="G800" s="79"/>
      <c r="H800" s="78"/>
      <c r="I800" s="79"/>
      <c r="J800" s="79"/>
      <c r="K800" s="79"/>
      <c r="L800" s="78"/>
      <c r="M800" s="48"/>
      <c r="N800" s="61"/>
      <c r="O800" s="79"/>
      <c r="P800" s="79"/>
      <c r="Q800" s="79"/>
    </row>
    <row r="801" spans="2:17" s="121" customFormat="1" x14ac:dyDescent="0.35">
      <c r="B801" s="519" t="s">
        <v>18</v>
      </c>
      <c r="C801" s="484"/>
      <c r="D801" s="484"/>
      <c r="E801" s="484"/>
      <c r="F801" s="445"/>
      <c r="G801" s="431" t="s">
        <v>1146</v>
      </c>
      <c r="H801" s="382"/>
      <c r="I801" s="382"/>
      <c r="J801" s="361"/>
      <c r="K801" s="431" t="s">
        <v>1145</v>
      </c>
      <c r="L801" s="382"/>
      <c r="M801" s="382"/>
      <c r="N801" s="382"/>
      <c r="O801" s="382"/>
      <c r="P801" s="382"/>
      <c r="Q801" s="361"/>
    </row>
    <row r="802" spans="2:17" s="121" customFormat="1" x14ac:dyDescent="0.35">
      <c r="B802" s="498" t="s">
        <v>18</v>
      </c>
      <c r="C802" s="473"/>
      <c r="D802" s="473"/>
      <c r="E802" s="473"/>
      <c r="F802" s="449"/>
      <c r="G802" s="431" t="s">
        <v>1144</v>
      </c>
      <c r="H802" s="361"/>
      <c r="I802" s="122" t="s">
        <v>1143</v>
      </c>
      <c r="J802" s="122" t="s">
        <v>1142</v>
      </c>
      <c r="K802" s="431" t="s">
        <v>1141</v>
      </c>
      <c r="L802" s="361"/>
      <c r="M802" s="431" t="s">
        <v>1140</v>
      </c>
      <c r="N802" s="361"/>
      <c r="O802" s="508" t="s">
        <v>1139</v>
      </c>
      <c r="P802" s="509"/>
      <c r="Q802" s="510"/>
    </row>
    <row r="803" spans="2:17" x14ac:dyDescent="0.35">
      <c r="B803" s="100" t="s">
        <v>18</v>
      </c>
      <c r="C803" s="538" t="s">
        <v>43</v>
      </c>
      <c r="D803" s="473"/>
      <c r="E803" s="473"/>
      <c r="F803" s="449"/>
      <c r="G803" s="518" t="s">
        <v>18</v>
      </c>
      <c r="H803" s="449"/>
      <c r="I803" s="54" t="s">
        <v>18</v>
      </c>
      <c r="J803" s="54" t="s">
        <v>18</v>
      </c>
      <c r="K803" s="518" t="s">
        <v>18</v>
      </c>
      <c r="L803" s="449"/>
      <c r="M803" s="100" t="s">
        <v>18</v>
      </c>
      <c r="N803" s="99" t="s">
        <v>18</v>
      </c>
      <c r="O803" s="561" t="s">
        <v>18</v>
      </c>
      <c r="P803" s="562"/>
      <c r="Q803" s="538"/>
    </row>
    <row r="804" spans="2:17" x14ac:dyDescent="0.35">
      <c r="B804" s="27" t="s">
        <v>18</v>
      </c>
      <c r="C804" s="57" t="s">
        <v>18</v>
      </c>
      <c r="D804" s="427" t="s">
        <v>44</v>
      </c>
      <c r="E804" s="382"/>
      <c r="F804" s="361"/>
      <c r="G804" s="451" t="s">
        <v>220</v>
      </c>
      <c r="H804" s="361"/>
      <c r="I804" s="38" t="s">
        <v>812</v>
      </c>
      <c r="J804" s="38" t="s">
        <v>420</v>
      </c>
      <c r="K804" s="451" t="s">
        <v>220</v>
      </c>
      <c r="L804" s="361"/>
      <c r="M804" s="44" t="s">
        <v>220</v>
      </c>
      <c r="N804" s="58" t="s">
        <v>224</v>
      </c>
      <c r="O804" s="466" t="s">
        <v>220</v>
      </c>
      <c r="P804" s="531"/>
      <c r="Q804" s="532"/>
    </row>
    <row r="805" spans="2:17" x14ac:dyDescent="0.35">
      <c r="B805" s="27" t="s">
        <v>18</v>
      </c>
      <c r="C805" s="57" t="s">
        <v>18</v>
      </c>
      <c r="D805" s="427" t="s">
        <v>46</v>
      </c>
      <c r="E805" s="382"/>
      <c r="F805" s="361"/>
      <c r="G805" s="451" t="s">
        <v>18</v>
      </c>
      <c r="H805" s="361"/>
      <c r="I805" s="38" t="s">
        <v>18</v>
      </c>
      <c r="J805" s="38" t="s">
        <v>18</v>
      </c>
      <c r="K805" s="451" t="s">
        <v>18</v>
      </c>
      <c r="L805" s="361"/>
      <c r="M805" s="44" t="s">
        <v>18</v>
      </c>
      <c r="N805" s="58" t="s">
        <v>18</v>
      </c>
      <c r="O805" s="466" t="s">
        <v>18</v>
      </c>
      <c r="P805" s="531"/>
      <c r="Q805" s="532"/>
    </row>
    <row r="806" spans="2:17" x14ac:dyDescent="0.35">
      <c r="B806" s="27" t="s">
        <v>18</v>
      </c>
      <c r="C806" s="57" t="s">
        <v>18</v>
      </c>
      <c r="D806" s="57" t="s">
        <v>18</v>
      </c>
      <c r="E806" s="427" t="s">
        <v>49</v>
      </c>
      <c r="F806" s="361"/>
      <c r="G806" s="451" t="s">
        <v>220</v>
      </c>
      <c r="H806" s="361"/>
      <c r="I806" s="38" t="s">
        <v>220</v>
      </c>
      <c r="J806" s="38" t="s">
        <v>220</v>
      </c>
      <c r="K806" s="451" t="s">
        <v>818</v>
      </c>
      <c r="L806" s="361"/>
      <c r="M806" s="44" t="s">
        <v>309</v>
      </c>
      <c r="N806" s="58" t="s">
        <v>224</v>
      </c>
      <c r="O806" s="466" t="s">
        <v>220</v>
      </c>
      <c r="P806" s="531"/>
      <c r="Q806" s="532"/>
    </row>
    <row r="807" spans="2:17" x14ac:dyDescent="0.35">
      <c r="B807" s="27" t="s">
        <v>18</v>
      </c>
      <c r="C807" s="57" t="s">
        <v>18</v>
      </c>
      <c r="D807" s="57" t="s">
        <v>18</v>
      </c>
      <c r="E807" s="427" t="s">
        <v>49</v>
      </c>
      <c r="F807" s="361"/>
      <c r="G807" s="451" t="s">
        <v>220</v>
      </c>
      <c r="H807" s="361"/>
      <c r="I807" s="38" t="s">
        <v>220</v>
      </c>
      <c r="J807" s="38" t="s">
        <v>817</v>
      </c>
      <c r="K807" s="451" t="s">
        <v>220</v>
      </c>
      <c r="L807" s="361"/>
      <c r="M807" s="44" t="s">
        <v>307</v>
      </c>
      <c r="N807" s="58" t="s">
        <v>224</v>
      </c>
      <c r="O807" s="466" t="s">
        <v>298</v>
      </c>
      <c r="P807" s="531"/>
      <c r="Q807" s="532"/>
    </row>
    <row r="808" spans="2:17" x14ac:dyDescent="0.35">
      <c r="B808" s="27" t="s">
        <v>18</v>
      </c>
      <c r="C808" s="57" t="s">
        <v>18</v>
      </c>
      <c r="D808" s="57" t="s">
        <v>18</v>
      </c>
      <c r="E808" s="427" t="s">
        <v>50</v>
      </c>
      <c r="F808" s="361"/>
      <c r="G808" s="451" t="s">
        <v>220</v>
      </c>
      <c r="H808" s="361"/>
      <c r="I808" s="38" t="s">
        <v>220</v>
      </c>
      <c r="J808" s="38" t="s">
        <v>220</v>
      </c>
      <c r="K808" s="451" t="s">
        <v>220</v>
      </c>
      <c r="L808" s="361"/>
      <c r="M808" s="44" t="s">
        <v>307</v>
      </c>
      <c r="N808" s="58" t="s">
        <v>224</v>
      </c>
      <c r="O808" s="466" t="s">
        <v>299</v>
      </c>
      <c r="P808" s="531"/>
      <c r="Q808" s="532"/>
    </row>
    <row r="809" spans="2:17" x14ac:dyDescent="0.35">
      <c r="B809" s="27" t="s">
        <v>18</v>
      </c>
      <c r="C809" s="57" t="s">
        <v>18</v>
      </c>
      <c r="D809" s="57" t="s">
        <v>18</v>
      </c>
      <c r="E809" s="427" t="s">
        <v>50</v>
      </c>
      <c r="F809" s="361"/>
      <c r="G809" s="451" t="s">
        <v>220</v>
      </c>
      <c r="H809" s="361"/>
      <c r="I809" s="38" t="s">
        <v>220</v>
      </c>
      <c r="J809" s="38" t="s">
        <v>220</v>
      </c>
      <c r="K809" s="451" t="s">
        <v>816</v>
      </c>
      <c r="L809" s="361"/>
      <c r="M809" s="44" t="s">
        <v>309</v>
      </c>
      <c r="N809" s="58" t="s">
        <v>224</v>
      </c>
      <c r="O809" s="466" t="s">
        <v>220</v>
      </c>
      <c r="P809" s="531"/>
      <c r="Q809" s="532"/>
    </row>
    <row r="810" spans="2:17" x14ac:dyDescent="0.35">
      <c r="B810" s="27" t="s">
        <v>18</v>
      </c>
      <c r="C810" s="57" t="s">
        <v>18</v>
      </c>
      <c r="D810" s="57" t="s">
        <v>18</v>
      </c>
      <c r="E810" s="427" t="s">
        <v>582</v>
      </c>
      <c r="F810" s="361"/>
      <c r="G810" s="451" t="s">
        <v>220</v>
      </c>
      <c r="H810" s="361"/>
      <c r="I810" s="38" t="s">
        <v>220</v>
      </c>
      <c r="J810" s="38" t="s">
        <v>815</v>
      </c>
      <c r="K810" s="451" t="s">
        <v>220</v>
      </c>
      <c r="L810" s="361"/>
      <c r="M810" s="44" t="s">
        <v>220</v>
      </c>
      <c r="N810" s="58" t="s">
        <v>224</v>
      </c>
      <c r="O810" s="466" t="s">
        <v>220</v>
      </c>
      <c r="P810" s="531"/>
      <c r="Q810" s="532"/>
    </row>
    <row r="811" spans="2:17" x14ac:dyDescent="0.35">
      <c r="B811" s="27" t="s">
        <v>18</v>
      </c>
      <c r="C811" s="57" t="s">
        <v>18</v>
      </c>
      <c r="D811" s="427" t="s">
        <v>133</v>
      </c>
      <c r="E811" s="382"/>
      <c r="F811" s="361"/>
      <c r="G811" s="451" t="s">
        <v>220</v>
      </c>
      <c r="H811" s="361"/>
      <c r="I811" s="38" t="s">
        <v>220</v>
      </c>
      <c r="J811" s="38" t="s">
        <v>220</v>
      </c>
      <c r="K811" s="451" t="s">
        <v>814</v>
      </c>
      <c r="L811" s="361"/>
      <c r="M811" s="44" t="s">
        <v>813</v>
      </c>
      <c r="N811" s="58" t="s">
        <v>224</v>
      </c>
      <c r="O811" s="466" t="s">
        <v>299</v>
      </c>
      <c r="P811" s="531"/>
      <c r="Q811" s="532"/>
    </row>
    <row r="812" spans="2:17" x14ac:dyDescent="0.35">
      <c r="B812" s="429" t="s">
        <v>285</v>
      </c>
      <c r="C812" s="382"/>
      <c r="D812" s="382"/>
      <c r="E812" s="382"/>
      <c r="F812" s="361"/>
      <c r="G812" s="463" t="s">
        <v>220</v>
      </c>
      <c r="H812" s="361"/>
      <c r="I812" s="45" t="s">
        <v>812</v>
      </c>
      <c r="J812" s="45" t="s">
        <v>811</v>
      </c>
      <c r="K812" s="463" t="s">
        <v>810</v>
      </c>
      <c r="L812" s="361"/>
      <c r="M812" s="47" t="s">
        <v>18</v>
      </c>
      <c r="N812" s="59" t="s">
        <v>18</v>
      </c>
      <c r="O812" s="461" t="s">
        <v>809</v>
      </c>
      <c r="P812" s="539"/>
      <c r="Q812" s="540"/>
    </row>
    <row r="813" spans="2:17" x14ac:dyDescent="0.35">
      <c r="B813" s="47" t="s">
        <v>18</v>
      </c>
      <c r="C813" s="462" t="s">
        <v>134</v>
      </c>
      <c r="D813" s="382"/>
      <c r="E813" s="382"/>
      <c r="F813" s="361"/>
      <c r="G813" s="425" t="s">
        <v>18</v>
      </c>
      <c r="H813" s="361"/>
      <c r="I813" s="52" t="s">
        <v>18</v>
      </c>
      <c r="J813" s="52" t="s">
        <v>18</v>
      </c>
      <c r="K813" s="425" t="s">
        <v>18</v>
      </c>
      <c r="L813" s="361"/>
      <c r="M813" s="47" t="s">
        <v>18</v>
      </c>
      <c r="N813" s="53" t="s">
        <v>18</v>
      </c>
      <c r="O813" s="455" t="s">
        <v>18</v>
      </c>
      <c r="P813" s="530"/>
      <c r="Q813" s="462"/>
    </row>
    <row r="814" spans="2:17" x14ac:dyDescent="0.35">
      <c r="B814" s="27" t="s">
        <v>18</v>
      </c>
      <c r="C814" s="57" t="s">
        <v>18</v>
      </c>
      <c r="D814" s="427" t="s">
        <v>144</v>
      </c>
      <c r="E814" s="382"/>
      <c r="F814" s="361"/>
      <c r="G814" s="451" t="s">
        <v>220</v>
      </c>
      <c r="H814" s="361"/>
      <c r="I814" s="38" t="s">
        <v>806</v>
      </c>
      <c r="J814" s="38" t="s">
        <v>805</v>
      </c>
      <c r="K814" s="451" t="s">
        <v>298</v>
      </c>
      <c r="L814" s="361"/>
      <c r="M814" s="44" t="s">
        <v>220</v>
      </c>
      <c r="N814" s="58" t="s">
        <v>224</v>
      </c>
      <c r="O814" s="466" t="s">
        <v>298</v>
      </c>
      <c r="P814" s="531"/>
      <c r="Q814" s="532"/>
    </row>
    <row r="815" spans="2:17" x14ac:dyDescent="0.35">
      <c r="B815" s="27" t="s">
        <v>18</v>
      </c>
      <c r="C815" s="57" t="s">
        <v>18</v>
      </c>
      <c r="D815" s="427" t="s">
        <v>136</v>
      </c>
      <c r="E815" s="382"/>
      <c r="F815" s="361"/>
      <c r="G815" s="451" t="s">
        <v>220</v>
      </c>
      <c r="H815" s="361"/>
      <c r="I815" s="38" t="s">
        <v>220</v>
      </c>
      <c r="J815" s="38" t="s">
        <v>220</v>
      </c>
      <c r="K815" s="451" t="s">
        <v>808</v>
      </c>
      <c r="L815" s="361"/>
      <c r="M815" s="44" t="s">
        <v>807</v>
      </c>
      <c r="N815" s="58" t="s">
        <v>224</v>
      </c>
      <c r="O815" s="466" t="s">
        <v>276</v>
      </c>
      <c r="P815" s="531"/>
      <c r="Q815" s="532"/>
    </row>
    <row r="816" spans="2:17" x14ac:dyDescent="0.35">
      <c r="B816" s="511" t="s">
        <v>280</v>
      </c>
      <c r="C816" s="484"/>
      <c r="D816" s="484"/>
      <c r="E816" s="484"/>
      <c r="F816" s="445"/>
      <c r="G816" s="512" t="s">
        <v>220</v>
      </c>
      <c r="H816" s="445"/>
      <c r="I816" s="76" t="s">
        <v>806</v>
      </c>
      <c r="J816" s="76" t="s">
        <v>805</v>
      </c>
      <c r="K816" s="512" t="s">
        <v>804</v>
      </c>
      <c r="L816" s="445"/>
      <c r="M816" s="95" t="s">
        <v>18</v>
      </c>
      <c r="N816" s="85" t="s">
        <v>18</v>
      </c>
      <c r="O816" s="543" t="s">
        <v>669</v>
      </c>
      <c r="P816" s="544"/>
      <c r="Q816" s="545"/>
    </row>
    <row r="817" spans="2:17" x14ac:dyDescent="0.35">
      <c r="B817" s="513" t="s">
        <v>271</v>
      </c>
      <c r="C817" s="514"/>
      <c r="D817" s="514"/>
      <c r="E817" s="514"/>
      <c r="F817" s="515"/>
      <c r="G817" s="516" t="s">
        <v>220</v>
      </c>
      <c r="H817" s="515"/>
      <c r="I817" s="96" t="s">
        <v>803</v>
      </c>
      <c r="J817" s="96" t="s">
        <v>802</v>
      </c>
      <c r="K817" s="516" t="s">
        <v>801</v>
      </c>
      <c r="L817" s="515"/>
      <c r="M817" s="133" t="s">
        <v>18</v>
      </c>
      <c r="N817" s="212" t="s">
        <v>18</v>
      </c>
      <c r="O817" s="548" t="s">
        <v>800</v>
      </c>
      <c r="P817" s="549"/>
      <c r="Q817" s="550"/>
    </row>
    <row r="818" spans="2:17" x14ac:dyDescent="0.35">
      <c r="B818" s="60"/>
      <c r="C818" s="78"/>
      <c r="D818" s="78"/>
      <c r="E818" s="78"/>
      <c r="F818" s="78"/>
      <c r="G818" s="79"/>
      <c r="H818" s="78"/>
      <c r="I818" s="79"/>
      <c r="J818" s="79"/>
      <c r="K818" s="79"/>
      <c r="L818" s="78"/>
      <c r="M818" s="48"/>
      <c r="N818" s="61"/>
      <c r="O818" s="79"/>
      <c r="P818" s="79"/>
      <c r="Q818" s="79"/>
    </row>
    <row r="819" spans="2:17" x14ac:dyDescent="0.35">
      <c r="B819" s="60"/>
      <c r="C819" s="78"/>
      <c r="D819" s="78"/>
      <c r="E819" s="78"/>
      <c r="F819" s="78"/>
      <c r="G819" s="79"/>
      <c r="H819" s="78"/>
      <c r="I819" s="79"/>
      <c r="J819" s="79"/>
      <c r="K819" s="79"/>
      <c r="L819" s="78"/>
      <c r="M819" s="48"/>
      <c r="N819" s="61"/>
      <c r="O819" s="79"/>
      <c r="P819" s="79"/>
      <c r="Q819" s="79"/>
    </row>
    <row r="820" spans="2:17" x14ac:dyDescent="0.35">
      <c r="B820" s="60"/>
      <c r="C820" s="78"/>
      <c r="D820" s="78"/>
      <c r="E820" s="78"/>
      <c r="F820" s="78"/>
      <c r="G820" s="79"/>
      <c r="H820" s="78"/>
      <c r="I820" s="79"/>
      <c r="J820" s="79"/>
      <c r="K820" s="79"/>
      <c r="L820" s="78"/>
      <c r="M820" s="48"/>
      <c r="N820" s="61"/>
      <c r="O820" s="79"/>
      <c r="P820" s="79"/>
      <c r="Q820" s="79"/>
    </row>
    <row r="821" spans="2:17" x14ac:dyDescent="0.35">
      <c r="B821" s="60"/>
      <c r="C821" s="78"/>
      <c r="D821" s="78"/>
      <c r="E821" s="78"/>
      <c r="F821" s="78"/>
      <c r="G821" s="79"/>
      <c r="H821" s="78"/>
      <c r="I821" s="79"/>
      <c r="J821" s="79"/>
      <c r="K821" s="79"/>
      <c r="L821" s="78"/>
      <c r="M821" s="48"/>
      <c r="N821" s="61"/>
      <c r="O821" s="79"/>
      <c r="P821" s="79"/>
      <c r="Q821" s="79"/>
    </row>
    <row r="822" spans="2:17" s="121" customFormat="1" x14ac:dyDescent="0.35">
      <c r="B822" s="519" t="s">
        <v>18</v>
      </c>
      <c r="C822" s="484"/>
      <c r="D822" s="484"/>
      <c r="E822" s="484"/>
      <c r="F822" s="445"/>
      <c r="G822" s="431" t="s">
        <v>1146</v>
      </c>
      <c r="H822" s="382"/>
      <c r="I822" s="382"/>
      <c r="J822" s="361"/>
      <c r="K822" s="431" t="s">
        <v>1145</v>
      </c>
      <c r="L822" s="382"/>
      <c r="M822" s="382"/>
      <c r="N822" s="382"/>
      <c r="O822" s="382"/>
      <c r="P822" s="382"/>
      <c r="Q822" s="361"/>
    </row>
    <row r="823" spans="2:17" s="121" customFormat="1" x14ac:dyDescent="0.35">
      <c r="B823" s="498" t="s">
        <v>18</v>
      </c>
      <c r="C823" s="473"/>
      <c r="D823" s="473"/>
      <c r="E823" s="473"/>
      <c r="F823" s="449"/>
      <c r="G823" s="431" t="s">
        <v>1144</v>
      </c>
      <c r="H823" s="361"/>
      <c r="I823" s="122" t="s">
        <v>1143</v>
      </c>
      <c r="J823" s="122" t="s">
        <v>1142</v>
      </c>
      <c r="K823" s="431" t="s">
        <v>1141</v>
      </c>
      <c r="L823" s="361"/>
      <c r="M823" s="431" t="s">
        <v>1140</v>
      </c>
      <c r="N823" s="361"/>
      <c r="O823" s="508" t="s">
        <v>1139</v>
      </c>
      <c r="P823" s="509"/>
      <c r="Q823" s="510"/>
    </row>
    <row r="824" spans="2:17" x14ac:dyDescent="0.35">
      <c r="B824" s="55" t="s">
        <v>18</v>
      </c>
      <c r="C824" s="538" t="s">
        <v>150</v>
      </c>
      <c r="D824" s="473"/>
      <c r="E824" s="473"/>
      <c r="F824" s="449"/>
      <c r="G824" s="518" t="s">
        <v>18</v>
      </c>
      <c r="H824" s="449"/>
      <c r="I824" s="54" t="s">
        <v>18</v>
      </c>
      <c r="J824" s="54" t="s">
        <v>18</v>
      </c>
      <c r="K824" s="518" t="s">
        <v>18</v>
      </c>
      <c r="L824" s="449"/>
      <c r="M824" s="55" t="s">
        <v>18</v>
      </c>
      <c r="N824" s="56" t="s">
        <v>18</v>
      </c>
      <c r="O824" s="561" t="s">
        <v>18</v>
      </c>
      <c r="P824" s="562"/>
      <c r="Q824" s="538"/>
    </row>
    <row r="825" spans="2:17" x14ac:dyDescent="0.35">
      <c r="B825" s="47" t="s">
        <v>18</v>
      </c>
      <c r="C825" s="462" t="s">
        <v>151</v>
      </c>
      <c r="D825" s="382"/>
      <c r="E825" s="382"/>
      <c r="F825" s="361"/>
      <c r="G825" s="425" t="s">
        <v>18</v>
      </c>
      <c r="H825" s="361"/>
      <c r="I825" s="52" t="s">
        <v>18</v>
      </c>
      <c r="J825" s="52" t="s">
        <v>18</v>
      </c>
      <c r="K825" s="425" t="s">
        <v>18</v>
      </c>
      <c r="L825" s="361"/>
      <c r="M825" s="47" t="s">
        <v>18</v>
      </c>
      <c r="N825" s="53" t="s">
        <v>18</v>
      </c>
      <c r="O825" s="455" t="s">
        <v>18</v>
      </c>
      <c r="P825" s="530"/>
      <c r="Q825" s="462"/>
    </row>
    <row r="826" spans="2:17" x14ac:dyDescent="0.35">
      <c r="B826" s="27" t="s">
        <v>18</v>
      </c>
      <c r="C826" s="57" t="s">
        <v>18</v>
      </c>
      <c r="D826" s="427" t="s">
        <v>152</v>
      </c>
      <c r="E826" s="382"/>
      <c r="F826" s="361"/>
      <c r="G826" s="451" t="s">
        <v>18</v>
      </c>
      <c r="H826" s="361"/>
      <c r="I826" s="38" t="s">
        <v>18</v>
      </c>
      <c r="J826" s="38" t="s">
        <v>18</v>
      </c>
      <c r="K826" s="451" t="s">
        <v>18</v>
      </c>
      <c r="L826" s="361"/>
      <c r="M826" s="44" t="s">
        <v>18</v>
      </c>
      <c r="N826" s="58" t="s">
        <v>18</v>
      </c>
      <c r="O826" s="466" t="s">
        <v>18</v>
      </c>
      <c r="P826" s="531"/>
      <c r="Q826" s="532"/>
    </row>
    <row r="827" spans="2:17" x14ac:dyDescent="0.35">
      <c r="B827" s="27" t="s">
        <v>18</v>
      </c>
      <c r="C827" s="57" t="s">
        <v>18</v>
      </c>
      <c r="D827" s="57" t="s">
        <v>18</v>
      </c>
      <c r="E827" s="427" t="s">
        <v>154</v>
      </c>
      <c r="F827" s="361"/>
      <c r="G827" s="451" t="s">
        <v>220</v>
      </c>
      <c r="H827" s="361"/>
      <c r="I827" s="38" t="s">
        <v>220</v>
      </c>
      <c r="J827" s="38" t="s">
        <v>220</v>
      </c>
      <c r="K827" s="451" t="s">
        <v>220</v>
      </c>
      <c r="L827" s="361"/>
      <c r="M827" s="44" t="s">
        <v>307</v>
      </c>
      <c r="N827" s="58" t="s">
        <v>224</v>
      </c>
      <c r="O827" s="466" t="s">
        <v>796</v>
      </c>
      <c r="P827" s="531"/>
      <c r="Q827" s="532"/>
    </row>
    <row r="828" spans="2:17" x14ac:dyDescent="0.35">
      <c r="B828" s="27" t="s">
        <v>18</v>
      </c>
      <c r="C828" s="57" t="s">
        <v>18</v>
      </c>
      <c r="D828" s="427" t="s">
        <v>156</v>
      </c>
      <c r="E828" s="382"/>
      <c r="F828" s="361"/>
      <c r="G828" s="451" t="s">
        <v>18</v>
      </c>
      <c r="H828" s="361"/>
      <c r="I828" s="38" t="s">
        <v>18</v>
      </c>
      <c r="J828" s="38" t="s">
        <v>18</v>
      </c>
      <c r="K828" s="451" t="s">
        <v>18</v>
      </c>
      <c r="L828" s="361"/>
      <c r="M828" s="44" t="s">
        <v>18</v>
      </c>
      <c r="N828" s="58" t="s">
        <v>18</v>
      </c>
      <c r="O828" s="466" t="s">
        <v>18</v>
      </c>
      <c r="P828" s="531"/>
      <c r="Q828" s="532"/>
    </row>
    <row r="829" spans="2:17" x14ac:dyDescent="0.35">
      <c r="B829" s="27" t="s">
        <v>18</v>
      </c>
      <c r="C829" s="57" t="s">
        <v>18</v>
      </c>
      <c r="D829" s="57" t="s">
        <v>18</v>
      </c>
      <c r="E829" s="427" t="s">
        <v>799</v>
      </c>
      <c r="F829" s="361"/>
      <c r="G829" s="451" t="s">
        <v>220</v>
      </c>
      <c r="H829" s="361"/>
      <c r="I829" s="38" t="s">
        <v>220</v>
      </c>
      <c r="J829" s="38" t="s">
        <v>726</v>
      </c>
      <c r="K829" s="451" t="s">
        <v>220</v>
      </c>
      <c r="L829" s="361"/>
      <c r="M829" s="44" t="s">
        <v>220</v>
      </c>
      <c r="N829" s="58" t="s">
        <v>224</v>
      </c>
      <c r="O829" s="466" t="s">
        <v>220</v>
      </c>
      <c r="P829" s="531"/>
      <c r="Q829" s="532"/>
    </row>
    <row r="830" spans="2:17" x14ac:dyDescent="0.35">
      <c r="B830" s="429" t="s">
        <v>266</v>
      </c>
      <c r="C830" s="382"/>
      <c r="D830" s="382"/>
      <c r="E830" s="382"/>
      <c r="F830" s="361"/>
      <c r="G830" s="463" t="s">
        <v>220</v>
      </c>
      <c r="H830" s="361"/>
      <c r="I830" s="45" t="s">
        <v>220</v>
      </c>
      <c r="J830" s="45" t="s">
        <v>726</v>
      </c>
      <c r="K830" s="463" t="s">
        <v>220</v>
      </c>
      <c r="L830" s="361"/>
      <c r="M830" s="47" t="s">
        <v>18</v>
      </c>
      <c r="N830" s="59" t="s">
        <v>18</v>
      </c>
      <c r="O830" s="461" t="s">
        <v>796</v>
      </c>
      <c r="P830" s="539"/>
      <c r="Q830" s="540"/>
    </row>
    <row r="831" spans="2:17" x14ac:dyDescent="0.35">
      <c r="B831" s="47" t="s">
        <v>18</v>
      </c>
      <c r="C831" s="462" t="s">
        <v>165</v>
      </c>
      <c r="D831" s="382"/>
      <c r="E831" s="382"/>
      <c r="F831" s="361"/>
      <c r="G831" s="425" t="s">
        <v>18</v>
      </c>
      <c r="H831" s="361"/>
      <c r="I831" s="52" t="s">
        <v>18</v>
      </c>
      <c r="J831" s="52" t="s">
        <v>18</v>
      </c>
      <c r="K831" s="425" t="s">
        <v>18</v>
      </c>
      <c r="L831" s="361"/>
      <c r="M831" s="47" t="s">
        <v>18</v>
      </c>
      <c r="N831" s="53" t="s">
        <v>18</v>
      </c>
      <c r="O831" s="455" t="s">
        <v>18</v>
      </c>
      <c r="P831" s="530"/>
      <c r="Q831" s="462"/>
    </row>
    <row r="832" spans="2:17" x14ac:dyDescent="0.35">
      <c r="B832" s="27" t="s">
        <v>18</v>
      </c>
      <c r="C832" s="57" t="s">
        <v>18</v>
      </c>
      <c r="D832" s="427" t="s">
        <v>172</v>
      </c>
      <c r="E832" s="382"/>
      <c r="F832" s="361"/>
      <c r="G832" s="451" t="s">
        <v>18</v>
      </c>
      <c r="H832" s="361"/>
      <c r="I832" s="38" t="s">
        <v>18</v>
      </c>
      <c r="J832" s="38" t="s">
        <v>18</v>
      </c>
      <c r="K832" s="451" t="s">
        <v>18</v>
      </c>
      <c r="L832" s="361"/>
      <c r="M832" s="44" t="s">
        <v>18</v>
      </c>
      <c r="N832" s="58" t="s">
        <v>18</v>
      </c>
      <c r="O832" s="466" t="s">
        <v>18</v>
      </c>
      <c r="P832" s="531"/>
      <c r="Q832" s="532"/>
    </row>
    <row r="833" spans="2:17" x14ac:dyDescent="0.35">
      <c r="B833" s="27" t="s">
        <v>18</v>
      </c>
      <c r="C833" s="57" t="s">
        <v>18</v>
      </c>
      <c r="D833" s="57" t="s">
        <v>18</v>
      </c>
      <c r="E833" s="427" t="s">
        <v>172</v>
      </c>
      <c r="F833" s="361"/>
      <c r="G833" s="451" t="s">
        <v>220</v>
      </c>
      <c r="H833" s="361"/>
      <c r="I833" s="38" t="s">
        <v>220</v>
      </c>
      <c r="J833" s="38" t="s">
        <v>798</v>
      </c>
      <c r="K833" s="451" t="s">
        <v>220</v>
      </c>
      <c r="L833" s="361"/>
      <c r="M833" s="44" t="s">
        <v>220</v>
      </c>
      <c r="N833" s="58" t="s">
        <v>224</v>
      </c>
      <c r="O833" s="466" t="s">
        <v>220</v>
      </c>
      <c r="P833" s="531"/>
      <c r="Q833" s="532"/>
    </row>
    <row r="834" spans="2:17" x14ac:dyDescent="0.35">
      <c r="B834" s="429" t="s">
        <v>265</v>
      </c>
      <c r="C834" s="382"/>
      <c r="D834" s="382"/>
      <c r="E834" s="382"/>
      <c r="F834" s="361"/>
      <c r="G834" s="463" t="s">
        <v>220</v>
      </c>
      <c r="H834" s="361"/>
      <c r="I834" s="45" t="s">
        <v>220</v>
      </c>
      <c r="J834" s="45" t="s">
        <v>798</v>
      </c>
      <c r="K834" s="463" t="s">
        <v>220</v>
      </c>
      <c r="L834" s="361"/>
      <c r="M834" s="47" t="s">
        <v>18</v>
      </c>
      <c r="N834" s="59" t="s">
        <v>18</v>
      </c>
      <c r="O834" s="461" t="s">
        <v>220</v>
      </c>
      <c r="P834" s="539"/>
      <c r="Q834" s="540"/>
    </row>
    <row r="835" spans="2:17" x14ac:dyDescent="0.35">
      <c r="B835" s="511" t="s">
        <v>264</v>
      </c>
      <c r="C835" s="484"/>
      <c r="D835" s="484"/>
      <c r="E835" s="484"/>
      <c r="F835" s="445"/>
      <c r="G835" s="512" t="s">
        <v>220</v>
      </c>
      <c r="H835" s="445"/>
      <c r="I835" s="77" t="s">
        <v>220</v>
      </c>
      <c r="J835" s="77" t="s">
        <v>797</v>
      </c>
      <c r="K835" s="512" t="s">
        <v>220</v>
      </c>
      <c r="L835" s="445"/>
      <c r="M835" s="95" t="s">
        <v>18</v>
      </c>
      <c r="N835" s="87" t="s">
        <v>18</v>
      </c>
      <c r="O835" s="543" t="s">
        <v>796</v>
      </c>
      <c r="P835" s="544"/>
      <c r="Q835" s="545"/>
    </row>
    <row r="836" spans="2:17" x14ac:dyDescent="0.35">
      <c r="B836" s="513" t="s">
        <v>795</v>
      </c>
      <c r="C836" s="514"/>
      <c r="D836" s="514"/>
      <c r="E836" s="514"/>
      <c r="F836" s="515"/>
      <c r="G836" s="516" t="s">
        <v>220</v>
      </c>
      <c r="H836" s="515"/>
      <c r="I836" s="96" t="s">
        <v>794</v>
      </c>
      <c r="J836" s="96" t="s">
        <v>793</v>
      </c>
      <c r="K836" s="516" t="s">
        <v>792</v>
      </c>
      <c r="L836" s="515"/>
      <c r="M836" s="97" t="s">
        <v>18</v>
      </c>
      <c r="N836" s="104" t="s">
        <v>18</v>
      </c>
      <c r="O836" s="565">
        <v>643640</v>
      </c>
      <c r="P836" s="542"/>
      <c r="Q836" s="482"/>
    </row>
    <row r="837" spans="2:17" s="10" customFormat="1" x14ac:dyDescent="0.35">
      <c r="B837" s="60"/>
      <c r="C837" s="78"/>
      <c r="D837" s="78"/>
      <c r="E837" s="78"/>
      <c r="F837" s="78"/>
      <c r="G837" s="79"/>
      <c r="H837" s="78"/>
      <c r="I837" s="79"/>
      <c r="J837" s="79"/>
      <c r="K837" s="79"/>
      <c r="L837" s="78"/>
      <c r="M837" s="48"/>
      <c r="N837" s="61"/>
      <c r="O837" s="79"/>
      <c r="P837" s="79"/>
      <c r="Q837" s="79"/>
    </row>
    <row r="838" spans="2:17" s="10" customFormat="1" x14ac:dyDescent="0.35">
      <c r="B838" s="60"/>
      <c r="C838" s="78"/>
      <c r="D838" s="78"/>
      <c r="E838" s="78"/>
      <c r="F838" s="78"/>
      <c r="G838" s="79"/>
      <c r="H838" s="78"/>
      <c r="I838" s="79"/>
      <c r="J838" s="79"/>
      <c r="K838" s="79"/>
      <c r="L838" s="78"/>
      <c r="M838" s="48"/>
      <c r="N838" s="61"/>
      <c r="O838" s="79"/>
      <c r="P838" s="79"/>
      <c r="Q838" s="79"/>
    </row>
    <row r="839" spans="2:17" s="10" customFormat="1" x14ac:dyDescent="0.35">
      <c r="B839" s="60"/>
      <c r="C839" s="78"/>
      <c r="D839" s="78"/>
      <c r="E839" s="78"/>
      <c r="F839" s="78"/>
      <c r="G839" s="79"/>
      <c r="H839" s="78"/>
      <c r="I839" s="79"/>
      <c r="J839" s="79"/>
      <c r="K839" s="79"/>
      <c r="L839" s="78"/>
      <c r="M839" s="48"/>
      <c r="N839" s="61"/>
      <c r="O839" s="79"/>
      <c r="P839" s="79"/>
      <c r="Q839" s="79"/>
    </row>
    <row r="840" spans="2:17" s="10" customFormat="1" x14ac:dyDescent="0.35">
      <c r="B840" s="60"/>
      <c r="C840" s="78"/>
      <c r="D840" s="78"/>
      <c r="E840" s="78"/>
      <c r="F840" s="78"/>
      <c r="G840" s="79"/>
      <c r="H840" s="78"/>
      <c r="I840" s="79"/>
      <c r="J840" s="79"/>
      <c r="K840" s="79"/>
      <c r="L840" s="78"/>
      <c r="M840" s="48"/>
      <c r="N840" s="61"/>
      <c r="O840" s="79"/>
      <c r="P840" s="79"/>
      <c r="Q840" s="79"/>
    </row>
    <row r="841" spans="2:17" s="10" customFormat="1" x14ac:dyDescent="0.35">
      <c r="B841" s="60"/>
      <c r="C841" s="78"/>
      <c r="D841" s="78"/>
      <c r="E841" s="78"/>
      <c r="F841" s="78"/>
      <c r="G841" s="79"/>
      <c r="H841" s="78"/>
      <c r="I841" s="79"/>
      <c r="J841" s="79"/>
      <c r="K841" s="79"/>
      <c r="L841" s="78"/>
      <c r="M841" s="48"/>
      <c r="N841" s="61"/>
      <c r="O841" s="79"/>
      <c r="P841" s="79"/>
      <c r="Q841" s="79"/>
    </row>
    <row r="842" spans="2:17" s="10" customFormat="1" x14ac:dyDescent="0.35">
      <c r="B842" s="60"/>
      <c r="C842" s="78"/>
      <c r="D842" s="78"/>
      <c r="E842" s="78"/>
      <c r="F842" s="78"/>
      <c r="G842" s="79"/>
      <c r="H842" s="78"/>
      <c r="I842" s="79"/>
      <c r="J842" s="79"/>
      <c r="K842" s="79"/>
      <c r="L842" s="78"/>
      <c r="M842" s="48"/>
      <c r="N842" s="61"/>
      <c r="O842" s="79"/>
      <c r="P842" s="79"/>
      <c r="Q842" s="79"/>
    </row>
    <row r="843" spans="2:17" s="121" customFormat="1" x14ac:dyDescent="0.35">
      <c r="B843" s="519" t="s">
        <v>18</v>
      </c>
      <c r="C843" s="484"/>
      <c r="D843" s="484"/>
      <c r="E843" s="484"/>
      <c r="F843" s="445"/>
      <c r="G843" s="431" t="s">
        <v>1146</v>
      </c>
      <c r="H843" s="382"/>
      <c r="I843" s="382"/>
      <c r="J843" s="361"/>
      <c r="K843" s="431" t="s">
        <v>1145</v>
      </c>
      <c r="L843" s="382"/>
      <c r="M843" s="382"/>
      <c r="N843" s="382"/>
      <c r="O843" s="382"/>
      <c r="P843" s="382"/>
      <c r="Q843" s="361"/>
    </row>
    <row r="844" spans="2:17" s="121" customFormat="1" x14ac:dyDescent="0.35">
      <c r="B844" s="498" t="s">
        <v>18</v>
      </c>
      <c r="C844" s="473"/>
      <c r="D844" s="473"/>
      <c r="E844" s="473"/>
      <c r="F844" s="449"/>
      <c r="G844" s="431" t="s">
        <v>1144</v>
      </c>
      <c r="H844" s="361"/>
      <c r="I844" s="122" t="s">
        <v>1143</v>
      </c>
      <c r="J844" s="122" t="s">
        <v>1142</v>
      </c>
      <c r="K844" s="431" t="s">
        <v>1141</v>
      </c>
      <c r="L844" s="361"/>
      <c r="M844" s="431" t="s">
        <v>1140</v>
      </c>
      <c r="N844" s="361"/>
      <c r="O844" s="508" t="s">
        <v>1139</v>
      </c>
      <c r="P844" s="509"/>
      <c r="Q844" s="510"/>
    </row>
    <row r="845" spans="2:17" x14ac:dyDescent="0.35">
      <c r="B845" s="518" t="s">
        <v>198</v>
      </c>
      <c r="C845" s="473"/>
      <c r="D845" s="473"/>
      <c r="E845" s="473"/>
      <c r="F845" s="449"/>
      <c r="G845" s="518" t="s">
        <v>18</v>
      </c>
      <c r="H845" s="449"/>
      <c r="I845" s="54" t="s">
        <v>18</v>
      </c>
      <c r="J845" s="54" t="s">
        <v>18</v>
      </c>
      <c r="K845" s="518" t="s">
        <v>18</v>
      </c>
      <c r="L845" s="449"/>
      <c r="M845" s="55" t="s">
        <v>18</v>
      </c>
      <c r="N845" s="56" t="s">
        <v>18</v>
      </c>
      <c r="O845" s="455" t="s">
        <v>18</v>
      </c>
      <c r="P845" s="530"/>
      <c r="Q845" s="462"/>
    </row>
    <row r="846" spans="2:17" x14ac:dyDescent="0.35">
      <c r="B846" s="47" t="s">
        <v>18</v>
      </c>
      <c r="C846" s="462" t="s">
        <v>25</v>
      </c>
      <c r="D846" s="382"/>
      <c r="E846" s="382"/>
      <c r="F846" s="361"/>
      <c r="G846" s="425" t="s">
        <v>18</v>
      </c>
      <c r="H846" s="361"/>
      <c r="I846" s="52" t="s">
        <v>18</v>
      </c>
      <c r="J846" s="52" t="s">
        <v>18</v>
      </c>
      <c r="K846" s="425" t="s">
        <v>18</v>
      </c>
      <c r="L846" s="361"/>
      <c r="M846" s="47" t="s">
        <v>18</v>
      </c>
      <c r="N846" s="53" t="s">
        <v>18</v>
      </c>
      <c r="O846" s="455" t="s">
        <v>18</v>
      </c>
      <c r="P846" s="530"/>
      <c r="Q846" s="462"/>
    </row>
    <row r="847" spans="2:17" x14ac:dyDescent="0.35">
      <c r="B847" s="47" t="s">
        <v>18</v>
      </c>
      <c r="C847" s="462" t="s">
        <v>32</v>
      </c>
      <c r="D847" s="382"/>
      <c r="E847" s="382"/>
      <c r="F847" s="361"/>
      <c r="G847" s="425" t="s">
        <v>18</v>
      </c>
      <c r="H847" s="361"/>
      <c r="I847" s="52" t="s">
        <v>18</v>
      </c>
      <c r="J847" s="52" t="s">
        <v>18</v>
      </c>
      <c r="K847" s="425" t="s">
        <v>18</v>
      </c>
      <c r="L847" s="361"/>
      <c r="M847" s="47" t="s">
        <v>18</v>
      </c>
      <c r="N847" s="53" t="s">
        <v>18</v>
      </c>
      <c r="O847" s="455" t="s">
        <v>18</v>
      </c>
      <c r="P847" s="530"/>
      <c r="Q847" s="462"/>
    </row>
    <row r="848" spans="2:17" x14ac:dyDescent="0.35">
      <c r="B848" s="27" t="s">
        <v>18</v>
      </c>
      <c r="C848" s="57" t="s">
        <v>18</v>
      </c>
      <c r="D848" s="427" t="s">
        <v>36</v>
      </c>
      <c r="E848" s="382"/>
      <c r="F848" s="361"/>
      <c r="G848" s="451" t="s">
        <v>220</v>
      </c>
      <c r="H848" s="361"/>
      <c r="I848" s="38" t="s">
        <v>220</v>
      </c>
      <c r="J848" s="38" t="s">
        <v>220</v>
      </c>
      <c r="K848" s="451" t="s">
        <v>791</v>
      </c>
      <c r="L848" s="361"/>
      <c r="M848" s="44" t="s">
        <v>790</v>
      </c>
      <c r="N848" s="58" t="s">
        <v>224</v>
      </c>
      <c r="O848" s="466" t="s">
        <v>789</v>
      </c>
      <c r="P848" s="531"/>
      <c r="Q848" s="532"/>
    </row>
    <row r="849" spans="2:17" x14ac:dyDescent="0.35">
      <c r="B849" s="27" t="s">
        <v>18</v>
      </c>
      <c r="C849" s="57" t="s">
        <v>18</v>
      </c>
      <c r="D849" s="427" t="s">
        <v>34</v>
      </c>
      <c r="E849" s="382"/>
      <c r="F849" s="361"/>
      <c r="G849" s="451" t="s">
        <v>220</v>
      </c>
      <c r="H849" s="361"/>
      <c r="I849" s="38" t="s">
        <v>220</v>
      </c>
      <c r="J849" s="38" t="s">
        <v>220</v>
      </c>
      <c r="K849" s="451" t="s">
        <v>276</v>
      </c>
      <c r="L849" s="361"/>
      <c r="M849" s="44" t="s">
        <v>788</v>
      </c>
      <c r="N849" s="58" t="s">
        <v>224</v>
      </c>
      <c r="O849" s="466" t="s">
        <v>284</v>
      </c>
      <c r="P849" s="531"/>
      <c r="Q849" s="532"/>
    </row>
    <row r="850" spans="2:17" x14ac:dyDescent="0.35">
      <c r="B850" s="83" t="s">
        <v>18</v>
      </c>
      <c r="C850" s="84" t="s">
        <v>18</v>
      </c>
      <c r="D850" s="536" t="s">
        <v>787</v>
      </c>
      <c r="E850" s="484"/>
      <c r="F850" s="445"/>
      <c r="G850" s="485" t="s">
        <v>220</v>
      </c>
      <c r="H850" s="445"/>
      <c r="I850" s="80" t="s">
        <v>220</v>
      </c>
      <c r="J850" s="80" t="s">
        <v>220</v>
      </c>
      <c r="K850" s="485" t="s">
        <v>786</v>
      </c>
      <c r="L850" s="445"/>
      <c r="M850" s="81" t="s">
        <v>309</v>
      </c>
      <c r="N850" s="88" t="s">
        <v>224</v>
      </c>
      <c r="O850" s="486" t="s">
        <v>220</v>
      </c>
      <c r="P850" s="551"/>
      <c r="Q850" s="552"/>
    </row>
    <row r="851" spans="2:17" x14ac:dyDescent="0.35">
      <c r="B851" s="102" t="s">
        <v>18</v>
      </c>
      <c r="C851" s="103" t="s">
        <v>18</v>
      </c>
      <c r="D851" s="522" t="s">
        <v>33</v>
      </c>
      <c r="E851" s="514"/>
      <c r="F851" s="515"/>
      <c r="G851" s="523" t="s">
        <v>220</v>
      </c>
      <c r="H851" s="515"/>
      <c r="I851" s="105" t="s">
        <v>220</v>
      </c>
      <c r="J851" s="105" t="s">
        <v>780</v>
      </c>
      <c r="K851" s="523" t="s">
        <v>785</v>
      </c>
      <c r="L851" s="515"/>
      <c r="M851" s="106" t="s">
        <v>784</v>
      </c>
      <c r="N851" s="107" t="s">
        <v>224</v>
      </c>
      <c r="O851" s="524" t="s">
        <v>783</v>
      </c>
      <c r="P851" s="525"/>
      <c r="Q851" s="526"/>
    </row>
    <row r="852" spans="2:17" x14ac:dyDescent="0.35">
      <c r="B852" s="89" t="s">
        <v>18</v>
      </c>
      <c r="C852" s="90" t="s">
        <v>18</v>
      </c>
      <c r="D852" s="520" t="s">
        <v>35</v>
      </c>
      <c r="E852" s="473"/>
      <c r="F852" s="449"/>
      <c r="G852" s="521" t="s">
        <v>220</v>
      </c>
      <c r="H852" s="449"/>
      <c r="I852" s="91" t="s">
        <v>220</v>
      </c>
      <c r="J852" s="91" t="s">
        <v>220</v>
      </c>
      <c r="K852" s="521" t="s">
        <v>669</v>
      </c>
      <c r="L852" s="449"/>
      <c r="M852" s="92" t="s">
        <v>782</v>
      </c>
      <c r="N852" s="93" t="s">
        <v>224</v>
      </c>
      <c r="O852" s="533" t="s">
        <v>781</v>
      </c>
      <c r="P852" s="534"/>
      <c r="Q852" s="535"/>
    </row>
    <row r="853" spans="2:17" x14ac:dyDescent="0.35">
      <c r="B853" s="429" t="s">
        <v>530</v>
      </c>
      <c r="C853" s="382"/>
      <c r="D853" s="382"/>
      <c r="E853" s="382"/>
      <c r="F853" s="361"/>
      <c r="G853" s="463" t="s">
        <v>220</v>
      </c>
      <c r="H853" s="361"/>
      <c r="I853" s="45" t="s">
        <v>220</v>
      </c>
      <c r="J853" s="45" t="s">
        <v>780</v>
      </c>
      <c r="K853" s="463" t="s">
        <v>779</v>
      </c>
      <c r="L853" s="361"/>
      <c r="M853" s="47" t="s">
        <v>18</v>
      </c>
      <c r="N853" s="59" t="s">
        <v>18</v>
      </c>
      <c r="O853" s="461" t="s">
        <v>778</v>
      </c>
      <c r="P853" s="539"/>
      <c r="Q853" s="540"/>
    </row>
    <row r="854" spans="2:17" x14ac:dyDescent="0.35">
      <c r="B854" s="429" t="s">
        <v>529</v>
      </c>
      <c r="C854" s="382"/>
      <c r="D854" s="382"/>
      <c r="E854" s="382"/>
      <c r="F854" s="361"/>
      <c r="G854" s="463" t="s">
        <v>220</v>
      </c>
      <c r="H854" s="361"/>
      <c r="I854" s="45" t="s">
        <v>220</v>
      </c>
      <c r="J854" s="45" t="s">
        <v>780</v>
      </c>
      <c r="K854" s="463" t="s">
        <v>779</v>
      </c>
      <c r="L854" s="361"/>
      <c r="M854" s="47" t="s">
        <v>18</v>
      </c>
      <c r="N854" s="59" t="s">
        <v>18</v>
      </c>
      <c r="O854" s="461" t="s">
        <v>778</v>
      </c>
      <c r="P854" s="539"/>
      <c r="Q854" s="540"/>
    </row>
    <row r="855" spans="2:17" x14ac:dyDescent="0.35">
      <c r="B855" s="47" t="s">
        <v>18</v>
      </c>
      <c r="C855" s="462" t="s">
        <v>38</v>
      </c>
      <c r="D855" s="382"/>
      <c r="E855" s="382"/>
      <c r="F855" s="361"/>
      <c r="G855" s="425" t="s">
        <v>18</v>
      </c>
      <c r="H855" s="361"/>
      <c r="I855" s="52" t="s">
        <v>18</v>
      </c>
      <c r="J855" s="52" t="s">
        <v>18</v>
      </c>
      <c r="K855" s="425" t="s">
        <v>18</v>
      </c>
      <c r="L855" s="361"/>
      <c r="M855" s="47" t="s">
        <v>18</v>
      </c>
      <c r="N855" s="53" t="s">
        <v>18</v>
      </c>
      <c r="O855" s="455" t="s">
        <v>18</v>
      </c>
      <c r="P855" s="530"/>
      <c r="Q855" s="462"/>
    </row>
    <row r="856" spans="2:17" x14ac:dyDescent="0.35">
      <c r="B856" s="47" t="s">
        <v>18</v>
      </c>
      <c r="C856" s="462" t="s">
        <v>43</v>
      </c>
      <c r="D856" s="382"/>
      <c r="E856" s="382"/>
      <c r="F856" s="361"/>
      <c r="G856" s="425" t="s">
        <v>18</v>
      </c>
      <c r="H856" s="361"/>
      <c r="I856" s="52" t="s">
        <v>18</v>
      </c>
      <c r="J856" s="52" t="s">
        <v>18</v>
      </c>
      <c r="K856" s="425" t="s">
        <v>18</v>
      </c>
      <c r="L856" s="361"/>
      <c r="M856" s="47" t="s">
        <v>18</v>
      </c>
      <c r="N856" s="53" t="s">
        <v>18</v>
      </c>
      <c r="O856" s="455" t="s">
        <v>18</v>
      </c>
      <c r="P856" s="530"/>
      <c r="Q856" s="462"/>
    </row>
    <row r="857" spans="2:17" x14ac:dyDescent="0.35">
      <c r="B857" s="27" t="s">
        <v>18</v>
      </c>
      <c r="C857" s="57" t="s">
        <v>18</v>
      </c>
      <c r="D857" s="427" t="s">
        <v>44</v>
      </c>
      <c r="E857" s="382"/>
      <c r="F857" s="361"/>
      <c r="G857" s="451" t="s">
        <v>220</v>
      </c>
      <c r="H857" s="361"/>
      <c r="I857" s="38" t="s">
        <v>220</v>
      </c>
      <c r="J857" s="38" t="s">
        <v>220</v>
      </c>
      <c r="K857" s="451" t="s">
        <v>300</v>
      </c>
      <c r="L857" s="361"/>
      <c r="M857" s="44" t="s">
        <v>220</v>
      </c>
      <c r="N857" s="58" t="s">
        <v>224</v>
      </c>
      <c r="O857" s="466" t="s">
        <v>300</v>
      </c>
      <c r="P857" s="531"/>
      <c r="Q857" s="532"/>
    </row>
    <row r="858" spans="2:17" x14ac:dyDescent="0.35">
      <c r="B858" s="27" t="s">
        <v>18</v>
      </c>
      <c r="C858" s="57" t="s">
        <v>18</v>
      </c>
      <c r="D858" s="427" t="s">
        <v>46</v>
      </c>
      <c r="E858" s="382"/>
      <c r="F858" s="361"/>
      <c r="G858" s="451" t="s">
        <v>18</v>
      </c>
      <c r="H858" s="361"/>
      <c r="I858" s="38" t="s">
        <v>18</v>
      </c>
      <c r="J858" s="38" t="s">
        <v>18</v>
      </c>
      <c r="K858" s="451" t="s">
        <v>18</v>
      </c>
      <c r="L858" s="361"/>
      <c r="M858" s="44" t="s">
        <v>18</v>
      </c>
      <c r="N858" s="58" t="s">
        <v>18</v>
      </c>
      <c r="O858" s="466" t="s">
        <v>18</v>
      </c>
      <c r="P858" s="531"/>
      <c r="Q858" s="532"/>
    </row>
    <row r="859" spans="2:17" x14ac:dyDescent="0.35">
      <c r="B859" s="83" t="s">
        <v>18</v>
      </c>
      <c r="C859" s="84" t="s">
        <v>18</v>
      </c>
      <c r="D859" s="84" t="s">
        <v>18</v>
      </c>
      <c r="E859" s="536" t="s">
        <v>74</v>
      </c>
      <c r="F859" s="445"/>
      <c r="G859" s="485" t="s">
        <v>220</v>
      </c>
      <c r="H859" s="445"/>
      <c r="I859" s="184" t="s">
        <v>220</v>
      </c>
      <c r="J859" s="184" t="s">
        <v>220</v>
      </c>
      <c r="K859" s="485" t="s">
        <v>220</v>
      </c>
      <c r="L859" s="445"/>
      <c r="M859" s="185" t="s">
        <v>307</v>
      </c>
      <c r="N859" s="88" t="s">
        <v>224</v>
      </c>
      <c r="O859" s="486" t="s">
        <v>304</v>
      </c>
      <c r="P859" s="551"/>
      <c r="Q859" s="552"/>
    </row>
    <row r="860" spans="2:17" x14ac:dyDescent="0.35">
      <c r="B860" s="102" t="s">
        <v>18</v>
      </c>
      <c r="C860" s="192" t="s">
        <v>18</v>
      </c>
      <c r="D860" s="192" t="s">
        <v>18</v>
      </c>
      <c r="E860" s="522" t="s">
        <v>74</v>
      </c>
      <c r="F860" s="515"/>
      <c r="G860" s="523" t="s">
        <v>220</v>
      </c>
      <c r="H860" s="515"/>
      <c r="I860" s="194" t="s">
        <v>220</v>
      </c>
      <c r="J860" s="194" t="s">
        <v>220</v>
      </c>
      <c r="K860" s="523" t="s">
        <v>304</v>
      </c>
      <c r="L860" s="515"/>
      <c r="M860" s="190" t="s">
        <v>309</v>
      </c>
      <c r="N860" s="107" t="s">
        <v>224</v>
      </c>
      <c r="O860" s="524" t="s">
        <v>220</v>
      </c>
      <c r="P860" s="525"/>
      <c r="Q860" s="526"/>
    </row>
    <row r="861" spans="2:17" s="10" customFormat="1" x14ac:dyDescent="0.35">
      <c r="B861" s="61"/>
      <c r="C861" s="61"/>
      <c r="D861" s="61"/>
      <c r="E861" s="61"/>
      <c r="F861" s="78"/>
      <c r="G861" s="86"/>
      <c r="H861" s="78"/>
      <c r="I861" s="86"/>
      <c r="J861" s="86"/>
      <c r="K861" s="86"/>
      <c r="L861" s="78"/>
      <c r="M861" s="86"/>
      <c r="N861" s="72"/>
      <c r="O861" s="86"/>
      <c r="P861" s="86"/>
      <c r="Q861" s="86"/>
    </row>
    <row r="862" spans="2:17" s="173" customFormat="1" x14ac:dyDescent="0.35">
      <c r="B862" s="179"/>
      <c r="C862" s="179"/>
      <c r="D862" s="179"/>
      <c r="E862" s="179"/>
      <c r="F862" s="182"/>
      <c r="G862" s="199"/>
      <c r="H862" s="182"/>
      <c r="I862" s="199"/>
      <c r="J862" s="199"/>
      <c r="K862" s="199"/>
      <c r="L862" s="182"/>
      <c r="M862" s="199"/>
      <c r="N862" s="181"/>
      <c r="O862" s="199"/>
      <c r="P862" s="199"/>
      <c r="Q862" s="199"/>
    </row>
    <row r="863" spans="2:17" s="10" customFormat="1" x14ac:dyDescent="0.35">
      <c r="B863" s="61"/>
      <c r="C863" s="61"/>
      <c r="D863" s="61"/>
      <c r="E863" s="61"/>
      <c r="F863" s="78"/>
      <c r="G863" s="86"/>
      <c r="H863" s="78"/>
      <c r="I863" s="86"/>
      <c r="J863" s="86"/>
      <c r="K863" s="86"/>
      <c r="L863" s="78"/>
      <c r="M863" s="86"/>
      <c r="N863" s="72"/>
      <c r="O863" s="86"/>
      <c r="P863" s="86"/>
      <c r="Q863" s="86"/>
    </row>
    <row r="864" spans="2:17" s="121" customFormat="1" x14ac:dyDescent="0.35">
      <c r="B864" s="519" t="s">
        <v>18</v>
      </c>
      <c r="C864" s="484"/>
      <c r="D864" s="484"/>
      <c r="E864" s="484"/>
      <c r="F864" s="445"/>
      <c r="G864" s="431" t="s">
        <v>1146</v>
      </c>
      <c r="H864" s="382"/>
      <c r="I864" s="382"/>
      <c r="J864" s="361"/>
      <c r="K864" s="431" t="s">
        <v>1145</v>
      </c>
      <c r="L864" s="382"/>
      <c r="M864" s="382"/>
      <c r="N864" s="382"/>
      <c r="O864" s="382"/>
      <c r="P864" s="382"/>
      <c r="Q864" s="361"/>
    </row>
    <row r="865" spans="2:17" s="121" customFormat="1" x14ac:dyDescent="0.35">
      <c r="B865" s="498" t="s">
        <v>18</v>
      </c>
      <c r="C865" s="473"/>
      <c r="D865" s="473"/>
      <c r="E865" s="473"/>
      <c r="F865" s="449"/>
      <c r="G865" s="431" t="s">
        <v>1144</v>
      </c>
      <c r="H865" s="361"/>
      <c r="I865" s="122" t="s">
        <v>1143</v>
      </c>
      <c r="J865" s="122" t="s">
        <v>1142</v>
      </c>
      <c r="K865" s="431" t="s">
        <v>1141</v>
      </c>
      <c r="L865" s="361"/>
      <c r="M865" s="431" t="s">
        <v>1140</v>
      </c>
      <c r="N865" s="361"/>
      <c r="O865" s="508" t="s">
        <v>1139</v>
      </c>
      <c r="P865" s="509"/>
      <c r="Q865" s="510"/>
    </row>
    <row r="866" spans="2:17" x14ac:dyDescent="0.35">
      <c r="B866" s="102" t="s">
        <v>18</v>
      </c>
      <c r="C866" s="103" t="s">
        <v>18</v>
      </c>
      <c r="D866" s="103" t="s">
        <v>18</v>
      </c>
      <c r="E866" s="522" t="s">
        <v>107</v>
      </c>
      <c r="F866" s="515"/>
      <c r="G866" s="523" t="s">
        <v>220</v>
      </c>
      <c r="H866" s="515"/>
      <c r="I866" s="105" t="s">
        <v>220</v>
      </c>
      <c r="J866" s="105" t="s">
        <v>220</v>
      </c>
      <c r="K866" s="523" t="s">
        <v>777</v>
      </c>
      <c r="L866" s="515"/>
      <c r="M866" s="108" t="s">
        <v>309</v>
      </c>
      <c r="N866" s="107" t="s">
        <v>224</v>
      </c>
      <c r="O866" s="524" t="s">
        <v>220</v>
      </c>
      <c r="P866" s="525"/>
      <c r="Q866" s="526"/>
    </row>
    <row r="867" spans="2:17" x14ac:dyDescent="0.35">
      <c r="B867" s="27" t="s">
        <v>18</v>
      </c>
      <c r="C867" s="57" t="s">
        <v>18</v>
      </c>
      <c r="D867" s="57" t="s">
        <v>18</v>
      </c>
      <c r="E867" s="427" t="s">
        <v>107</v>
      </c>
      <c r="F867" s="361"/>
      <c r="G867" s="451" t="s">
        <v>220</v>
      </c>
      <c r="H867" s="361"/>
      <c r="I867" s="38" t="s">
        <v>772</v>
      </c>
      <c r="J867" s="38" t="s">
        <v>220</v>
      </c>
      <c r="K867" s="451" t="s">
        <v>220</v>
      </c>
      <c r="L867" s="361"/>
      <c r="M867" s="44" t="s">
        <v>307</v>
      </c>
      <c r="N867" s="58" t="s">
        <v>224</v>
      </c>
      <c r="O867" s="466" t="s">
        <v>776</v>
      </c>
      <c r="P867" s="531"/>
      <c r="Q867" s="532"/>
    </row>
    <row r="868" spans="2:17" x14ac:dyDescent="0.35">
      <c r="B868" s="27" t="s">
        <v>18</v>
      </c>
      <c r="C868" s="57" t="s">
        <v>18</v>
      </c>
      <c r="D868" s="57" t="s">
        <v>18</v>
      </c>
      <c r="E868" s="427" t="s">
        <v>116</v>
      </c>
      <c r="F868" s="361"/>
      <c r="G868" s="451" t="s">
        <v>220</v>
      </c>
      <c r="H868" s="361"/>
      <c r="I868" s="38" t="s">
        <v>220</v>
      </c>
      <c r="J868" s="38" t="s">
        <v>220</v>
      </c>
      <c r="K868" s="451" t="s">
        <v>220</v>
      </c>
      <c r="L868" s="361"/>
      <c r="M868" s="44" t="s">
        <v>307</v>
      </c>
      <c r="N868" s="58" t="s">
        <v>224</v>
      </c>
      <c r="O868" s="466" t="s">
        <v>308</v>
      </c>
      <c r="P868" s="531"/>
      <c r="Q868" s="532"/>
    </row>
    <row r="869" spans="2:17" x14ac:dyDescent="0.35">
      <c r="B869" s="27" t="s">
        <v>18</v>
      </c>
      <c r="C869" s="57" t="s">
        <v>18</v>
      </c>
      <c r="D869" s="57" t="s">
        <v>18</v>
      </c>
      <c r="E869" s="427" t="s">
        <v>116</v>
      </c>
      <c r="F869" s="361"/>
      <c r="G869" s="451" t="s">
        <v>220</v>
      </c>
      <c r="H869" s="361"/>
      <c r="I869" s="38" t="s">
        <v>220</v>
      </c>
      <c r="J869" s="38" t="s">
        <v>220</v>
      </c>
      <c r="K869" s="451" t="s">
        <v>304</v>
      </c>
      <c r="L869" s="361"/>
      <c r="M869" s="44" t="s">
        <v>309</v>
      </c>
      <c r="N869" s="58" t="s">
        <v>224</v>
      </c>
      <c r="O869" s="466" t="s">
        <v>220</v>
      </c>
      <c r="P869" s="531"/>
      <c r="Q869" s="532"/>
    </row>
    <row r="870" spans="2:17" x14ac:dyDescent="0.35">
      <c r="B870" s="27" t="s">
        <v>18</v>
      </c>
      <c r="C870" s="57" t="s">
        <v>18</v>
      </c>
      <c r="D870" s="57" t="s">
        <v>18</v>
      </c>
      <c r="E870" s="427" t="s">
        <v>119</v>
      </c>
      <c r="F870" s="361"/>
      <c r="G870" s="451" t="s">
        <v>220</v>
      </c>
      <c r="H870" s="361"/>
      <c r="I870" s="38" t="s">
        <v>220</v>
      </c>
      <c r="J870" s="38" t="s">
        <v>220</v>
      </c>
      <c r="K870" s="451" t="s">
        <v>304</v>
      </c>
      <c r="L870" s="361"/>
      <c r="M870" s="44" t="s">
        <v>775</v>
      </c>
      <c r="N870" s="58" t="s">
        <v>224</v>
      </c>
      <c r="O870" s="466" t="s">
        <v>774</v>
      </c>
      <c r="P870" s="531"/>
      <c r="Q870" s="532"/>
    </row>
    <row r="871" spans="2:17" x14ac:dyDescent="0.35">
      <c r="B871" s="27" t="s">
        <v>18</v>
      </c>
      <c r="C871" s="57" t="s">
        <v>18</v>
      </c>
      <c r="D871" s="57" t="s">
        <v>18</v>
      </c>
      <c r="E871" s="427" t="s">
        <v>773</v>
      </c>
      <c r="F871" s="361"/>
      <c r="G871" s="451" t="s">
        <v>220</v>
      </c>
      <c r="H871" s="361"/>
      <c r="I871" s="38" t="s">
        <v>220</v>
      </c>
      <c r="J871" s="38" t="s">
        <v>771</v>
      </c>
      <c r="K871" s="451" t="s">
        <v>220</v>
      </c>
      <c r="L871" s="361"/>
      <c r="M871" s="44" t="s">
        <v>220</v>
      </c>
      <c r="N871" s="58" t="s">
        <v>224</v>
      </c>
      <c r="O871" s="466" t="s">
        <v>220</v>
      </c>
      <c r="P871" s="531"/>
      <c r="Q871" s="532"/>
    </row>
    <row r="872" spans="2:17" x14ac:dyDescent="0.35">
      <c r="B872" s="27" t="s">
        <v>18</v>
      </c>
      <c r="C872" s="57" t="s">
        <v>18</v>
      </c>
      <c r="D872" s="427" t="s">
        <v>133</v>
      </c>
      <c r="E872" s="382"/>
      <c r="F872" s="361"/>
      <c r="G872" s="451" t="s">
        <v>220</v>
      </c>
      <c r="H872" s="361"/>
      <c r="I872" s="38" t="s">
        <v>220</v>
      </c>
      <c r="J872" s="38" t="s">
        <v>220</v>
      </c>
      <c r="K872" s="451" t="s">
        <v>220</v>
      </c>
      <c r="L872" s="361"/>
      <c r="M872" s="44" t="s">
        <v>307</v>
      </c>
      <c r="N872" s="58" t="s">
        <v>224</v>
      </c>
      <c r="O872" s="466" t="s">
        <v>300</v>
      </c>
      <c r="P872" s="531"/>
      <c r="Q872" s="532"/>
    </row>
    <row r="873" spans="2:17" x14ac:dyDescent="0.35">
      <c r="B873" s="429" t="s">
        <v>285</v>
      </c>
      <c r="C873" s="382"/>
      <c r="D873" s="382"/>
      <c r="E873" s="382"/>
      <c r="F873" s="361"/>
      <c r="G873" s="463" t="s">
        <v>220</v>
      </c>
      <c r="H873" s="361"/>
      <c r="I873" s="45" t="s">
        <v>772</v>
      </c>
      <c r="J873" s="45" t="s">
        <v>771</v>
      </c>
      <c r="K873" s="463" t="s">
        <v>770</v>
      </c>
      <c r="L873" s="361"/>
      <c r="M873" s="47" t="s">
        <v>18</v>
      </c>
      <c r="N873" s="59" t="s">
        <v>18</v>
      </c>
      <c r="O873" s="461" t="s">
        <v>769</v>
      </c>
      <c r="P873" s="539"/>
      <c r="Q873" s="540"/>
    </row>
    <row r="874" spans="2:17" x14ac:dyDescent="0.35">
      <c r="B874" s="47" t="s">
        <v>18</v>
      </c>
      <c r="C874" s="462" t="s">
        <v>134</v>
      </c>
      <c r="D874" s="382"/>
      <c r="E874" s="382"/>
      <c r="F874" s="361"/>
      <c r="G874" s="425" t="s">
        <v>18</v>
      </c>
      <c r="H874" s="361"/>
      <c r="I874" s="52" t="s">
        <v>18</v>
      </c>
      <c r="J874" s="52" t="s">
        <v>18</v>
      </c>
      <c r="K874" s="425" t="s">
        <v>18</v>
      </c>
      <c r="L874" s="361"/>
      <c r="M874" s="47" t="s">
        <v>18</v>
      </c>
      <c r="N874" s="53" t="s">
        <v>18</v>
      </c>
      <c r="O874" s="455" t="s">
        <v>18</v>
      </c>
      <c r="P874" s="530"/>
      <c r="Q874" s="462"/>
    </row>
    <row r="875" spans="2:17" x14ac:dyDescent="0.35">
      <c r="B875" s="27" t="s">
        <v>18</v>
      </c>
      <c r="C875" s="57" t="s">
        <v>18</v>
      </c>
      <c r="D875" s="427" t="s">
        <v>140</v>
      </c>
      <c r="E875" s="382"/>
      <c r="F875" s="361"/>
      <c r="G875" s="451" t="s">
        <v>220</v>
      </c>
      <c r="H875" s="361"/>
      <c r="I875" s="38" t="s">
        <v>765</v>
      </c>
      <c r="J875" s="38" t="s">
        <v>764</v>
      </c>
      <c r="K875" s="451" t="s">
        <v>768</v>
      </c>
      <c r="L875" s="361"/>
      <c r="M875" s="44" t="s">
        <v>767</v>
      </c>
      <c r="N875" s="58" t="s">
        <v>224</v>
      </c>
      <c r="O875" s="466" t="s">
        <v>766</v>
      </c>
      <c r="P875" s="531"/>
      <c r="Q875" s="532"/>
    </row>
    <row r="876" spans="2:17" x14ac:dyDescent="0.35">
      <c r="B876" s="83" t="s">
        <v>18</v>
      </c>
      <c r="C876" s="84" t="s">
        <v>18</v>
      </c>
      <c r="D876" s="536" t="s">
        <v>136</v>
      </c>
      <c r="E876" s="484"/>
      <c r="F876" s="445"/>
      <c r="G876" s="485" t="s">
        <v>220</v>
      </c>
      <c r="H876" s="445"/>
      <c r="I876" s="80" t="s">
        <v>220</v>
      </c>
      <c r="J876" s="80" t="s">
        <v>220</v>
      </c>
      <c r="K876" s="485" t="s">
        <v>300</v>
      </c>
      <c r="L876" s="445"/>
      <c r="M876" s="81" t="s">
        <v>220</v>
      </c>
      <c r="N876" s="88" t="s">
        <v>224</v>
      </c>
      <c r="O876" s="486" t="s">
        <v>300</v>
      </c>
      <c r="P876" s="551"/>
      <c r="Q876" s="552"/>
    </row>
    <row r="877" spans="2:17" x14ac:dyDescent="0.35">
      <c r="B877" s="513" t="s">
        <v>280</v>
      </c>
      <c r="C877" s="514"/>
      <c r="D877" s="514"/>
      <c r="E877" s="514"/>
      <c r="F877" s="515"/>
      <c r="G877" s="516" t="s">
        <v>220</v>
      </c>
      <c r="H877" s="515"/>
      <c r="I877" s="96" t="s">
        <v>765</v>
      </c>
      <c r="J877" s="96" t="s">
        <v>764</v>
      </c>
      <c r="K877" s="516" t="s">
        <v>763</v>
      </c>
      <c r="L877" s="515"/>
      <c r="M877" s="97" t="s">
        <v>18</v>
      </c>
      <c r="N877" s="98" t="s">
        <v>18</v>
      </c>
      <c r="O877" s="541" t="s">
        <v>762</v>
      </c>
      <c r="P877" s="542"/>
      <c r="Q877" s="482"/>
    </row>
    <row r="878" spans="2:17" x14ac:dyDescent="0.35">
      <c r="B878" s="55" t="s">
        <v>18</v>
      </c>
      <c r="C878" s="538" t="s">
        <v>145</v>
      </c>
      <c r="D878" s="473"/>
      <c r="E878" s="473"/>
      <c r="F878" s="449"/>
      <c r="G878" s="518" t="s">
        <v>18</v>
      </c>
      <c r="H878" s="449"/>
      <c r="I878" s="54" t="s">
        <v>18</v>
      </c>
      <c r="J878" s="54" t="s">
        <v>18</v>
      </c>
      <c r="K878" s="518" t="s">
        <v>18</v>
      </c>
      <c r="L878" s="449"/>
      <c r="M878" s="55" t="s">
        <v>18</v>
      </c>
      <c r="N878" s="56" t="s">
        <v>18</v>
      </c>
      <c r="O878" s="561" t="s">
        <v>18</v>
      </c>
      <c r="P878" s="562"/>
      <c r="Q878" s="538"/>
    </row>
    <row r="879" spans="2:17" x14ac:dyDescent="0.35">
      <c r="B879" s="27" t="s">
        <v>18</v>
      </c>
      <c r="C879" s="57" t="s">
        <v>18</v>
      </c>
      <c r="D879" s="427" t="s">
        <v>147</v>
      </c>
      <c r="E879" s="382"/>
      <c r="F879" s="361"/>
      <c r="G879" s="451" t="s">
        <v>220</v>
      </c>
      <c r="H879" s="361"/>
      <c r="I879" s="38" t="s">
        <v>220</v>
      </c>
      <c r="J879" s="38" t="s">
        <v>220</v>
      </c>
      <c r="K879" s="451" t="s">
        <v>220</v>
      </c>
      <c r="L879" s="361"/>
      <c r="M879" s="44" t="s">
        <v>307</v>
      </c>
      <c r="N879" s="58" t="s">
        <v>224</v>
      </c>
      <c r="O879" s="466" t="s">
        <v>725</v>
      </c>
      <c r="P879" s="531"/>
      <c r="Q879" s="532"/>
    </row>
    <row r="880" spans="2:17" x14ac:dyDescent="0.35">
      <c r="B880" s="511" t="s">
        <v>275</v>
      </c>
      <c r="C880" s="484"/>
      <c r="D880" s="484"/>
      <c r="E880" s="484"/>
      <c r="F880" s="445"/>
      <c r="G880" s="512" t="s">
        <v>220</v>
      </c>
      <c r="H880" s="445"/>
      <c r="I880" s="77" t="s">
        <v>220</v>
      </c>
      <c r="J880" s="77" t="s">
        <v>220</v>
      </c>
      <c r="K880" s="512" t="s">
        <v>220</v>
      </c>
      <c r="L880" s="445"/>
      <c r="M880" s="95" t="s">
        <v>18</v>
      </c>
      <c r="N880" s="87" t="s">
        <v>18</v>
      </c>
      <c r="O880" s="543" t="s">
        <v>725</v>
      </c>
      <c r="P880" s="544"/>
      <c r="Q880" s="545"/>
    </row>
    <row r="881" spans="2:17" x14ac:dyDescent="0.35">
      <c r="B881" s="513" t="s">
        <v>271</v>
      </c>
      <c r="C881" s="514"/>
      <c r="D881" s="514"/>
      <c r="E881" s="514"/>
      <c r="F881" s="515"/>
      <c r="G881" s="516" t="s">
        <v>220</v>
      </c>
      <c r="H881" s="515"/>
      <c r="I881" s="96" t="s">
        <v>761</v>
      </c>
      <c r="J881" s="96" t="s">
        <v>760</v>
      </c>
      <c r="K881" s="516" t="s">
        <v>759</v>
      </c>
      <c r="L881" s="515"/>
      <c r="M881" s="97" t="s">
        <v>18</v>
      </c>
      <c r="N881" s="104" t="s">
        <v>18</v>
      </c>
      <c r="O881" s="541" t="s">
        <v>758</v>
      </c>
      <c r="P881" s="542"/>
      <c r="Q881" s="482"/>
    </row>
    <row r="882" spans="2:17" s="10" customFormat="1" x14ac:dyDescent="0.35">
      <c r="B882" s="60"/>
      <c r="C882" s="78"/>
      <c r="D882" s="78"/>
      <c r="E882" s="78"/>
      <c r="F882" s="78"/>
      <c r="G882" s="79"/>
      <c r="H882" s="78"/>
      <c r="I882" s="79"/>
      <c r="J882" s="79"/>
      <c r="K882" s="79"/>
      <c r="L882" s="78"/>
      <c r="M882" s="48"/>
      <c r="N882" s="61"/>
      <c r="O882" s="79"/>
      <c r="P882" s="79"/>
      <c r="Q882" s="79"/>
    </row>
    <row r="883" spans="2:17" s="10" customFormat="1" x14ac:dyDescent="0.35">
      <c r="B883" s="60"/>
      <c r="C883" s="78"/>
      <c r="D883" s="78"/>
      <c r="E883" s="78"/>
      <c r="F883" s="78"/>
      <c r="G883" s="79"/>
      <c r="H883" s="78"/>
      <c r="I883" s="79"/>
      <c r="J883" s="79"/>
      <c r="K883" s="79"/>
      <c r="L883" s="78"/>
      <c r="M883" s="48"/>
      <c r="N883" s="61"/>
      <c r="O883" s="79"/>
      <c r="P883" s="79"/>
      <c r="Q883" s="79"/>
    </row>
    <row r="884" spans="2:17" s="10" customFormat="1" x14ac:dyDescent="0.35">
      <c r="B884" s="60"/>
      <c r="C884" s="78"/>
      <c r="D884" s="78"/>
      <c r="E884" s="78"/>
      <c r="F884" s="78"/>
      <c r="G884" s="79"/>
      <c r="H884" s="78"/>
      <c r="I884" s="79"/>
      <c r="J884" s="79"/>
      <c r="K884" s="79"/>
      <c r="L884" s="78"/>
      <c r="M884" s="48"/>
      <c r="N884" s="61"/>
      <c r="O884" s="79"/>
      <c r="P884" s="79"/>
      <c r="Q884" s="79"/>
    </row>
    <row r="885" spans="2:17" s="10" customFormat="1" x14ac:dyDescent="0.35">
      <c r="B885" s="60"/>
      <c r="C885" s="78"/>
      <c r="D885" s="78"/>
      <c r="E885" s="78"/>
      <c r="F885" s="78"/>
      <c r="G885" s="79"/>
      <c r="H885" s="78"/>
      <c r="I885" s="79"/>
      <c r="J885" s="79"/>
      <c r="K885" s="79"/>
      <c r="L885" s="78"/>
      <c r="M885" s="48"/>
      <c r="N885" s="61"/>
      <c r="O885" s="79"/>
      <c r="P885" s="79"/>
      <c r="Q885" s="79"/>
    </row>
    <row r="886" spans="2:17" s="121" customFormat="1" x14ac:dyDescent="0.35">
      <c r="B886" s="519" t="s">
        <v>18</v>
      </c>
      <c r="C886" s="484"/>
      <c r="D886" s="484"/>
      <c r="E886" s="484"/>
      <c r="F886" s="445"/>
      <c r="G886" s="431" t="s">
        <v>1146</v>
      </c>
      <c r="H886" s="382"/>
      <c r="I886" s="382"/>
      <c r="J886" s="361"/>
      <c r="K886" s="431" t="s">
        <v>1145</v>
      </c>
      <c r="L886" s="382"/>
      <c r="M886" s="382"/>
      <c r="N886" s="382"/>
      <c r="O886" s="382"/>
      <c r="P886" s="382"/>
      <c r="Q886" s="361"/>
    </row>
    <row r="887" spans="2:17" s="121" customFormat="1" x14ac:dyDescent="0.35">
      <c r="B887" s="498" t="s">
        <v>18</v>
      </c>
      <c r="C887" s="473"/>
      <c r="D887" s="473"/>
      <c r="E887" s="473"/>
      <c r="F887" s="449"/>
      <c r="G887" s="431" t="s">
        <v>1144</v>
      </c>
      <c r="H887" s="361"/>
      <c r="I887" s="122" t="s">
        <v>1143</v>
      </c>
      <c r="J887" s="122" t="s">
        <v>1142</v>
      </c>
      <c r="K887" s="431" t="s">
        <v>1141</v>
      </c>
      <c r="L887" s="361"/>
      <c r="M887" s="431" t="s">
        <v>1140</v>
      </c>
      <c r="N887" s="361"/>
      <c r="O887" s="508" t="s">
        <v>1139</v>
      </c>
      <c r="P887" s="509"/>
      <c r="Q887" s="510"/>
    </row>
    <row r="888" spans="2:17" x14ac:dyDescent="0.35">
      <c r="B888" s="47" t="s">
        <v>18</v>
      </c>
      <c r="C888" s="462" t="s">
        <v>150</v>
      </c>
      <c r="D888" s="382"/>
      <c r="E888" s="382"/>
      <c r="F888" s="361"/>
      <c r="G888" s="425" t="s">
        <v>18</v>
      </c>
      <c r="H888" s="361"/>
      <c r="I888" s="52" t="s">
        <v>18</v>
      </c>
      <c r="J888" s="52" t="s">
        <v>18</v>
      </c>
      <c r="K888" s="425" t="s">
        <v>18</v>
      </c>
      <c r="L888" s="361"/>
      <c r="M888" s="47" t="s">
        <v>18</v>
      </c>
      <c r="N888" s="53" t="s">
        <v>18</v>
      </c>
      <c r="O888" s="455" t="s">
        <v>18</v>
      </c>
      <c r="P888" s="530"/>
      <c r="Q888" s="462"/>
    </row>
    <row r="889" spans="2:17" x14ac:dyDescent="0.35">
      <c r="B889" s="47" t="s">
        <v>18</v>
      </c>
      <c r="C889" s="462" t="s">
        <v>151</v>
      </c>
      <c r="D889" s="382"/>
      <c r="E889" s="382"/>
      <c r="F889" s="361"/>
      <c r="G889" s="425" t="s">
        <v>18</v>
      </c>
      <c r="H889" s="361"/>
      <c r="I889" s="52" t="s">
        <v>18</v>
      </c>
      <c r="J889" s="52" t="s">
        <v>18</v>
      </c>
      <c r="K889" s="425" t="s">
        <v>18</v>
      </c>
      <c r="L889" s="361"/>
      <c r="M889" s="47" t="s">
        <v>18</v>
      </c>
      <c r="N889" s="53" t="s">
        <v>18</v>
      </c>
      <c r="O889" s="455" t="s">
        <v>18</v>
      </c>
      <c r="P889" s="530"/>
      <c r="Q889" s="462"/>
    </row>
    <row r="890" spans="2:17" x14ac:dyDescent="0.35">
      <c r="B890" s="27" t="s">
        <v>18</v>
      </c>
      <c r="C890" s="57" t="s">
        <v>18</v>
      </c>
      <c r="D890" s="427" t="s">
        <v>152</v>
      </c>
      <c r="E890" s="382"/>
      <c r="F890" s="361"/>
      <c r="G890" s="451" t="s">
        <v>18</v>
      </c>
      <c r="H890" s="361"/>
      <c r="I890" s="38" t="s">
        <v>18</v>
      </c>
      <c r="J890" s="38" t="s">
        <v>18</v>
      </c>
      <c r="K890" s="451" t="s">
        <v>18</v>
      </c>
      <c r="L890" s="361"/>
      <c r="M890" s="44" t="s">
        <v>18</v>
      </c>
      <c r="N890" s="58" t="s">
        <v>18</v>
      </c>
      <c r="O890" s="466" t="s">
        <v>18</v>
      </c>
      <c r="P890" s="531"/>
      <c r="Q890" s="532"/>
    </row>
    <row r="891" spans="2:17" x14ac:dyDescent="0.35">
      <c r="B891" s="27" t="s">
        <v>18</v>
      </c>
      <c r="C891" s="57" t="s">
        <v>18</v>
      </c>
      <c r="D891" s="57" t="s">
        <v>18</v>
      </c>
      <c r="E891" s="427" t="s">
        <v>153</v>
      </c>
      <c r="F891" s="361"/>
      <c r="G891" s="451" t="s">
        <v>220</v>
      </c>
      <c r="H891" s="361"/>
      <c r="I891" s="38" t="s">
        <v>220</v>
      </c>
      <c r="J891" s="38" t="s">
        <v>220</v>
      </c>
      <c r="K891" s="451" t="s">
        <v>220</v>
      </c>
      <c r="L891" s="361"/>
      <c r="M891" s="44" t="s">
        <v>307</v>
      </c>
      <c r="N891" s="58" t="s">
        <v>224</v>
      </c>
      <c r="O891" s="466" t="s">
        <v>757</v>
      </c>
      <c r="P891" s="531"/>
      <c r="Q891" s="532"/>
    </row>
    <row r="892" spans="2:17" x14ac:dyDescent="0.35">
      <c r="B892" s="27" t="s">
        <v>18</v>
      </c>
      <c r="C892" s="57" t="s">
        <v>18</v>
      </c>
      <c r="D892" s="57" t="s">
        <v>18</v>
      </c>
      <c r="E892" s="427" t="s">
        <v>155</v>
      </c>
      <c r="F892" s="361"/>
      <c r="G892" s="451" t="s">
        <v>220</v>
      </c>
      <c r="H892" s="361"/>
      <c r="I892" s="38" t="s">
        <v>220</v>
      </c>
      <c r="J892" s="38" t="s">
        <v>220</v>
      </c>
      <c r="K892" s="451" t="s">
        <v>220</v>
      </c>
      <c r="L892" s="361"/>
      <c r="M892" s="44" t="s">
        <v>307</v>
      </c>
      <c r="N892" s="58" t="s">
        <v>224</v>
      </c>
      <c r="O892" s="466" t="s">
        <v>756</v>
      </c>
      <c r="P892" s="531"/>
      <c r="Q892" s="532"/>
    </row>
    <row r="893" spans="2:17" x14ac:dyDescent="0.35">
      <c r="B893" s="27" t="s">
        <v>18</v>
      </c>
      <c r="C893" s="57" t="s">
        <v>18</v>
      </c>
      <c r="D893" s="427" t="s">
        <v>156</v>
      </c>
      <c r="E893" s="382"/>
      <c r="F893" s="361"/>
      <c r="G893" s="451" t="s">
        <v>18</v>
      </c>
      <c r="H893" s="361"/>
      <c r="I893" s="38" t="s">
        <v>18</v>
      </c>
      <c r="J893" s="38" t="s">
        <v>18</v>
      </c>
      <c r="K893" s="451" t="s">
        <v>18</v>
      </c>
      <c r="L893" s="361"/>
      <c r="M893" s="44" t="s">
        <v>18</v>
      </c>
      <c r="N893" s="58" t="s">
        <v>18</v>
      </c>
      <c r="O893" s="466" t="s">
        <v>18</v>
      </c>
      <c r="P893" s="531"/>
      <c r="Q893" s="532"/>
    </row>
    <row r="894" spans="2:17" x14ac:dyDescent="0.35">
      <c r="B894" s="27" t="s">
        <v>18</v>
      </c>
      <c r="C894" s="57" t="s">
        <v>18</v>
      </c>
      <c r="D894" s="57" t="s">
        <v>18</v>
      </c>
      <c r="E894" s="427" t="s">
        <v>157</v>
      </c>
      <c r="F894" s="361"/>
      <c r="G894" s="451" t="s">
        <v>220</v>
      </c>
      <c r="H894" s="361"/>
      <c r="I894" s="38" t="s">
        <v>220</v>
      </c>
      <c r="J894" s="38" t="s">
        <v>220</v>
      </c>
      <c r="K894" s="451" t="s">
        <v>220</v>
      </c>
      <c r="L894" s="361"/>
      <c r="M894" s="44" t="s">
        <v>307</v>
      </c>
      <c r="N894" s="58" t="s">
        <v>224</v>
      </c>
      <c r="O894" s="466" t="s">
        <v>755</v>
      </c>
      <c r="P894" s="531"/>
      <c r="Q894" s="532"/>
    </row>
    <row r="895" spans="2:17" x14ac:dyDescent="0.35">
      <c r="B895" s="429" t="s">
        <v>266</v>
      </c>
      <c r="C895" s="382"/>
      <c r="D895" s="382"/>
      <c r="E895" s="382"/>
      <c r="F895" s="361"/>
      <c r="G895" s="463" t="s">
        <v>220</v>
      </c>
      <c r="H895" s="361"/>
      <c r="I895" s="45" t="s">
        <v>220</v>
      </c>
      <c r="J895" s="45" t="s">
        <v>220</v>
      </c>
      <c r="K895" s="463" t="s">
        <v>220</v>
      </c>
      <c r="L895" s="361"/>
      <c r="M895" s="47" t="s">
        <v>18</v>
      </c>
      <c r="N895" s="59" t="s">
        <v>18</v>
      </c>
      <c r="O895" s="461" t="s">
        <v>754</v>
      </c>
      <c r="P895" s="539"/>
      <c r="Q895" s="540"/>
    </row>
    <row r="896" spans="2:17" x14ac:dyDescent="0.35">
      <c r="B896" s="47" t="s">
        <v>18</v>
      </c>
      <c r="C896" s="462" t="s">
        <v>165</v>
      </c>
      <c r="D896" s="382"/>
      <c r="E896" s="382"/>
      <c r="F896" s="361"/>
      <c r="G896" s="425" t="s">
        <v>18</v>
      </c>
      <c r="H896" s="361"/>
      <c r="I896" s="52" t="s">
        <v>18</v>
      </c>
      <c r="J896" s="52" t="s">
        <v>18</v>
      </c>
      <c r="K896" s="425" t="s">
        <v>18</v>
      </c>
      <c r="L896" s="361"/>
      <c r="M896" s="47" t="s">
        <v>18</v>
      </c>
      <c r="N896" s="53" t="s">
        <v>18</v>
      </c>
      <c r="O896" s="455" t="s">
        <v>18</v>
      </c>
      <c r="P896" s="530"/>
      <c r="Q896" s="462"/>
    </row>
    <row r="897" spans="2:17" x14ac:dyDescent="0.35">
      <c r="B897" s="27" t="s">
        <v>18</v>
      </c>
      <c r="C897" s="57" t="s">
        <v>18</v>
      </c>
      <c r="D897" s="427" t="s">
        <v>172</v>
      </c>
      <c r="E897" s="382"/>
      <c r="F897" s="361"/>
      <c r="G897" s="451" t="s">
        <v>18</v>
      </c>
      <c r="H897" s="361"/>
      <c r="I897" s="38" t="s">
        <v>18</v>
      </c>
      <c r="J897" s="38" t="s">
        <v>18</v>
      </c>
      <c r="K897" s="451" t="s">
        <v>18</v>
      </c>
      <c r="L897" s="361"/>
      <c r="M897" s="44" t="s">
        <v>18</v>
      </c>
      <c r="N897" s="58" t="s">
        <v>18</v>
      </c>
      <c r="O897" s="466" t="s">
        <v>18</v>
      </c>
      <c r="P897" s="531"/>
      <c r="Q897" s="532"/>
    </row>
    <row r="898" spans="2:17" x14ac:dyDescent="0.35">
      <c r="B898" s="27" t="s">
        <v>18</v>
      </c>
      <c r="C898" s="57" t="s">
        <v>18</v>
      </c>
      <c r="D898" s="57" t="s">
        <v>18</v>
      </c>
      <c r="E898" s="427" t="s">
        <v>753</v>
      </c>
      <c r="F898" s="361"/>
      <c r="G898" s="451" t="s">
        <v>220</v>
      </c>
      <c r="H898" s="361"/>
      <c r="I898" s="38" t="s">
        <v>220</v>
      </c>
      <c r="J898" s="38" t="s">
        <v>220</v>
      </c>
      <c r="K898" s="451" t="s">
        <v>751</v>
      </c>
      <c r="L898" s="361"/>
      <c r="M898" s="44" t="s">
        <v>309</v>
      </c>
      <c r="N898" s="58" t="s">
        <v>224</v>
      </c>
      <c r="O898" s="466" t="s">
        <v>220</v>
      </c>
      <c r="P898" s="531"/>
      <c r="Q898" s="532"/>
    </row>
    <row r="899" spans="2:17" x14ac:dyDescent="0.35">
      <c r="B899" s="27" t="s">
        <v>18</v>
      </c>
      <c r="C899" s="57" t="s">
        <v>18</v>
      </c>
      <c r="D899" s="57" t="s">
        <v>18</v>
      </c>
      <c r="E899" s="427" t="s">
        <v>175</v>
      </c>
      <c r="F899" s="361"/>
      <c r="G899" s="451" t="s">
        <v>220</v>
      </c>
      <c r="H899" s="361"/>
      <c r="I899" s="38" t="s">
        <v>220</v>
      </c>
      <c r="J899" s="38" t="s">
        <v>220</v>
      </c>
      <c r="K899" s="451" t="s">
        <v>220</v>
      </c>
      <c r="L899" s="361"/>
      <c r="M899" s="44" t="s">
        <v>307</v>
      </c>
      <c r="N899" s="58" t="s">
        <v>224</v>
      </c>
      <c r="O899" s="466" t="s">
        <v>752</v>
      </c>
      <c r="P899" s="531"/>
      <c r="Q899" s="532"/>
    </row>
    <row r="900" spans="2:17" x14ac:dyDescent="0.35">
      <c r="B900" s="511" t="s">
        <v>265</v>
      </c>
      <c r="C900" s="484"/>
      <c r="D900" s="484"/>
      <c r="E900" s="484"/>
      <c r="F900" s="445"/>
      <c r="G900" s="512" t="s">
        <v>220</v>
      </c>
      <c r="H900" s="445"/>
      <c r="I900" s="76" t="s">
        <v>220</v>
      </c>
      <c r="J900" s="76" t="s">
        <v>220</v>
      </c>
      <c r="K900" s="512" t="s">
        <v>751</v>
      </c>
      <c r="L900" s="445"/>
      <c r="M900" s="95" t="s">
        <v>18</v>
      </c>
      <c r="N900" s="85" t="s">
        <v>18</v>
      </c>
      <c r="O900" s="543" t="s">
        <v>752</v>
      </c>
      <c r="P900" s="544"/>
      <c r="Q900" s="545"/>
    </row>
    <row r="901" spans="2:17" x14ac:dyDescent="0.35">
      <c r="B901" s="513" t="s">
        <v>264</v>
      </c>
      <c r="C901" s="514"/>
      <c r="D901" s="514"/>
      <c r="E901" s="514"/>
      <c r="F901" s="515"/>
      <c r="G901" s="516" t="s">
        <v>220</v>
      </c>
      <c r="H901" s="515"/>
      <c r="I901" s="96" t="s">
        <v>220</v>
      </c>
      <c r="J901" s="96" t="s">
        <v>220</v>
      </c>
      <c r="K901" s="516" t="s">
        <v>751</v>
      </c>
      <c r="L901" s="515"/>
      <c r="M901" s="97" t="s">
        <v>18</v>
      </c>
      <c r="N901" s="104" t="s">
        <v>18</v>
      </c>
      <c r="O901" s="541" t="s">
        <v>750</v>
      </c>
      <c r="P901" s="542"/>
      <c r="Q901" s="482"/>
    </row>
    <row r="902" spans="2:17" x14ac:dyDescent="0.35">
      <c r="B902" s="60"/>
      <c r="C902" s="74"/>
      <c r="D902" s="74"/>
      <c r="E902" s="74"/>
      <c r="F902" s="74"/>
      <c r="G902" s="79"/>
      <c r="H902" s="74"/>
      <c r="I902" s="79"/>
      <c r="J902" s="79"/>
      <c r="K902" s="79"/>
      <c r="L902" s="74"/>
      <c r="M902" s="48"/>
      <c r="N902" s="49"/>
      <c r="O902" s="79"/>
      <c r="P902" s="79"/>
      <c r="Q902" s="79"/>
    </row>
    <row r="903" spans="2:17" x14ac:dyDescent="0.35">
      <c r="B903" s="60"/>
      <c r="C903" s="74"/>
      <c r="D903" s="74"/>
      <c r="E903" s="74"/>
      <c r="F903" s="74"/>
      <c r="G903" s="79"/>
      <c r="H903" s="74"/>
      <c r="I903" s="79"/>
      <c r="J903" s="79"/>
      <c r="K903" s="79"/>
      <c r="L903" s="74"/>
      <c r="M903" s="48"/>
      <c r="N903" s="49"/>
      <c r="O903" s="79"/>
      <c r="P903" s="79"/>
      <c r="Q903" s="79"/>
    </row>
    <row r="904" spans="2:17" x14ac:dyDescent="0.35">
      <c r="B904" s="60"/>
      <c r="C904" s="74"/>
      <c r="D904" s="74"/>
      <c r="E904" s="74"/>
      <c r="F904" s="74"/>
      <c r="G904" s="79"/>
      <c r="H904" s="74"/>
      <c r="I904" s="79"/>
      <c r="J904" s="79"/>
      <c r="K904" s="79"/>
      <c r="L904" s="74"/>
      <c r="M904" s="48"/>
      <c r="N904" s="49"/>
      <c r="O904" s="79"/>
      <c r="P904" s="79"/>
      <c r="Q904" s="79"/>
    </row>
    <row r="905" spans="2:17" x14ac:dyDescent="0.35">
      <c r="B905" s="60"/>
      <c r="C905" s="74"/>
      <c r="D905" s="74"/>
      <c r="E905" s="74"/>
      <c r="F905" s="74"/>
      <c r="G905" s="79"/>
      <c r="H905" s="74"/>
      <c r="I905" s="79"/>
      <c r="J905" s="79"/>
      <c r="K905" s="79"/>
      <c r="L905" s="74"/>
      <c r="M905" s="48"/>
      <c r="N905" s="49"/>
      <c r="O905" s="79"/>
      <c r="P905" s="79"/>
      <c r="Q905" s="79"/>
    </row>
    <row r="906" spans="2:17" s="10" customFormat="1" x14ac:dyDescent="0.35">
      <c r="B906" s="60"/>
      <c r="C906" s="78"/>
      <c r="D906" s="78"/>
      <c r="E906" s="78"/>
      <c r="F906" s="78"/>
      <c r="G906" s="79"/>
      <c r="H906" s="78"/>
      <c r="I906" s="79"/>
      <c r="J906" s="79"/>
      <c r="K906" s="79"/>
      <c r="L906" s="78"/>
      <c r="M906" s="48"/>
      <c r="N906" s="61"/>
      <c r="O906" s="79"/>
      <c r="P906" s="79"/>
      <c r="Q906" s="79"/>
    </row>
    <row r="907" spans="2:17" s="121" customFormat="1" x14ac:dyDescent="0.35">
      <c r="B907" s="519" t="s">
        <v>18</v>
      </c>
      <c r="C907" s="484"/>
      <c r="D907" s="484"/>
      <c r="E907" s="484"/>
      <c r="F907" s="445"/>
      <c r="G907" s="431" t="s">
        <v>1146</v>
      </c>
      <c r="H907" s="382"/>
      <c r="I907" s="382"/>
      <c r="J907" s="361"/>
      <c r="K907" s="431" t="s">
        <v>1145</v>
      </c>
      <c r="L907" s="382"/>
      <c r="M907" s="382"/>
      <c r="N907" s="382"/>
      <c r="O907" s="382"/>
      <c r="P907" s="382"/>
      <c r="Q907" s="361"/>
    </row>
    <row r="908" spans="2:17" s="121" customFormat="1" x14ac:dyDescent="0.35">
      <c r="B908" s="498" t="s">
        <v>18</v>
      </c>
      <c r="C908" s="473"/>
      <c r="D908" s="473"/>
      <c r="E908" s="473"/>
      <c r="F908" s="449"/>
      <c r="G908" s="431" t="s">
        <v>1144</v>
      </c>
      <c r="H908" s="361"/>
      <c r="I908" s="122" t="s">
        <v>1143</v>
      </c>
      <c r="J908" s="122" t="s">
        <v>1142</v>
      </c>
      <c r="K908" s="431" t="s">
        <v>1141</v>
      </c>
      <c r="L908" s="361"/>
      <c r="M908" s="431" t="s">
        <v>1140</v>
      </c>
      <c r="N908" s="361"/>
      <c r="O908" s="508" t="s">
        <v>1139</v>
      </c>
      <c r="P908" s="509"/>
      <c r="Q908" s="510"/>
    </row>
    <row r="909" spans="2:17" x14ac:dyDescent="0.35">
      <c r="B909" s="55" t="s">
        <v>18</v>
      </c>
      <c r="C909" s="538" t="s">
        <v>181</v>
      </c>
      <c r="D909" s="473"/>
      <c r="E909" s="473"/>
      <c r="F909" s="449"/>
      <c r="G909" s="518" t="s">
        <v>18</v>
      </c>
      <c r="H909" s="449"/>
      <c r="I909" s="54" t="s">
        <v>18</v>
      </c>
      <c r="J909" s="54" t="s">
        <v>18</v>
      </c>
      <c r="K909" s="518" t="s">
        <v>18</v>
      </c>
      <c r="L909" s="449"/>
      <c r="M909" s="55" t="s">
        <v>18</v>
      </c>
      <c r="N909" s="56" t="s">
        <v>18</v>
      </c>
      <c r="O909" s="561" t="s">
        <v>18</v>
      </c>
      <c r="P909" s="562"/>
      <c r="Q909" s="538"/>
    </row>
    <row r="910" spans="2:17" x14ac:dyDescent="0.35">
      <c r="B910" s="47" t="s">
        <v>18</v>
      </c>
      <c r="C910" s="462" t="s">
        <v>182</v>
      </c>
      <c r="D910" s="382"/>
      <c r="E910" s="382"/>
      <c r="F910" s="361"/>
      <c r="G910" s="425" t="s">
        <v>18</v>
      </c>
      <c r="H910" s="361"/>
      <c r="I910" s="52" t="s">
        <v>18</v>
      </c>
      <c r="J910" s="52" t="s">
        <v>18</v>
      </c>
      <c r="K910" s="425" t="s">
        <v>18</v>
      </c>
      <c r="L910" s="361"/>
      <c r="M910" s="47" t="s">
        <v>18</v>
      </c>
      <c r="N910" s="53" t="s">
        <v>18</v>
      </c>
      <c r="O910" s="455" t="s">
        <v>18</v>
      </c>
      <c r="P910" s="530"/>
      <c r="Q910" s="462"/>
    </row>
    <row r="911" spans="2:17" x14ac:dyDescent="0.35">
      <c r="B911" s="27" t="s">
        <v>18</v>
      </c>
      <c r="C911" s="57" t="s">
        <v>18</v>
      </c>
      <c r="D911" s="427" t="s">
        <v>184</v>
      </c>
      <c r="E911" s="382"/>
      <c r="F911" s="361"/>
      <c r="G911" s="451" t="s">
        <v>220</v>
      </c>
      <c r="H911" s="361"/>
      <c r="I911" s="38" t="s">
        <v>748</v>
      </c>
      <c r="J911" s="38" t="s">
        <v>747</v>
      </c>
      <c r="K911" s="451" t="s">
        <v>746</v>
      </c>
      <c r="L911" s="361"/>
      <c r="M911" s="44" t="s">
        <v>749</v>
      </c>
      <c r="N911" s="58" t="s">
        <v>224</v>
      </c>
      <c r="O911" s="466" t="s">
        <v>745</v>
      </c>
      <c r="P911" s="531"/>
      <c r="Q911" s="532"/>
    </row>
    <row r="912" spans="2:17" x14ac:dyDescent="0.35">
      <c r="B912" s="429" t="s">
        <v>369</v>
      </c>
      <c r="C912" s="382"/>
      <c r="D912" s="382"/>
      <c r="E912" s="382"/>
      <c r="F912" s="361"/>
      <c r="G912" s="463" t="s">
        <v>220</v>
      </c>
      <c r="H912" s="361"/>
      <c r="I912" s="45" t="s">
        <v>748</v>
      </c>
      <c r="J912" s="45" t="s">
        <v>747</v>
      </c>
      <c r="K912" s="463" t="s">
        <v>746</v>
      </c>
      <c r="L912" s="361"/>
      <c r="M912" s="47" t="s">
        <v>18</v>
      </c>
      <c r="N912" s="59" t="s">
        <v>18</v>
      </c>
      <c r="O912" s="461" t="s">
        <v>745</v>
      </c>
      <c r="P912" s="539"/>
      <c r="Q912" s="540"/>
    </row>
    <row r="913" spans="2:17" x14ac:dyDescent="0.35">
      <c r="B913" s="429" t="s">
        <v>368</v>
      </c>
      <c r="C913" s="382"/>
      <c r="D913" s="382"/>
      <c r="E913" s="382"/>
      <c r="F913" s="361"/>
      <c r="G913" s="463" t="s">
        <v>220</v>
      </c>
      <c r="H913" s="361"/>
      <c r="I913" s="45" t="s">
        <v>748</v>
      </c>
      <c r="J913" s="45" t="s">
        <v>747</v>
      </c>
      <c r="K913" s="463" t="s">
        <v>746</v>
      </c>
      <c r="L913" s="361"/>
      <c r="M913" s="47" t="s">
        <v>18</v>
      </c>
      <c r="N913" s="59" t="s">
        <v>18</v>
      </c>
      <c r="O913" s="461" t="s">
        <v>745</v>
      </c>
      <c r="P913" s="539"/>
      <c r="Q913" s="540"/>
    </row>
    <row r="914" spans="2:17" x14ac:dyDescent="0.35">
      <c r="B914" s="429" t="s">
        <v>744</v>
      </c>
      <c r="C914" s="382"/>
      <c r="D914" s="382"/>
      <c r="E914" s="382"/>
      <c r="F914" s="361"/>
      <c r="G914" s="463" t="s">
        <v>220</v>
      </c>
      <c r="H914" s="361"/>
      <c r="I914" s="45" t="s">
        <v>743</v>
      </c>
      <c r="J914" s="45" t="s">
        <v>742</v>
      </c>
      <c r="K914" s="463" t="s">
        <v>741</v>
      </c>
      <c r="L914" s="361"/>
      <c r="M914" s="47" t="s">
        <v>18</v>
      </c>
      <c r="N914" s="59" t="s">
        <v>18</v>
      </c>
      <c r="O914" s="461" t="s">
        <v>740</v>
      </c>
      <c r="P914" s="539"/>
      <c r="Q914" s="540"/>
    </row>
    <row r="915" spans="2:17" x14ac:dyDescent="0.35">
      <c r="B915" s="518" t="s">
        <v>199</v>
      </c>
      <c r="C915" s="473"/>
      <c r="D915" s="473"/>
      <c r="E915" s="473"/>
      <c r="F915" s="449"/>
      <c r="G915" s="518" t="s">
        <v>18</v>
      </c>
      <c r="H915" s="449"/>
      <c r="I915" s="54" t="s">
        <v>18</v>
      </c>
      <c r="J915" s="54" t="s">
        <v>18</v>
      </c>
      <c r="K915" s="518" t="s">
        <v>18</v>
      </c>
      <c r="L915" s="449"/>
      <c r="M915" s="55" t="s">
        <v>18</v>
      </c>
      <c r="N915" s="56" t="s">
        <v>18</v>
      </c>
      <c r="O915" s="455" t="s">
        <v>18</v>
      </c>
      <c r="P915" s="530"/>
      <c r="Q915" s="462"/>
    </row>
    <row r="916" spans="2:17" x14ac:dyDescent="0.35">
      <c r="B916" s="47" t="s">
        <v>18</v>
      </c>
      <c r="C916" s="462" t="s">
        <v>38</v>
      </c>
      <c r="D916" s="382"/>
      <c r="E916" s="382"/>
      <c r="F916" s="361"/>
      <c r="G916" s="425" t="s">
        <v>18</v>
      </c>
      <c r="H916" s="361"/>
      <c r="I916" s="52" t="s">
        <v>18</v>
      </c>
      <c r="J916" s="52" t="s">
        <v>18</v>
      </c>
      <c r="K916" s="425" t="s">
        <v>18</v>
      </c>
      <c r="L916" s="361"/>
      <c r="M916" s="47" t="s">
        <v>18</v>
      </c>
      <c r="N916" s="53" t="s">
        <v>18</v>
      </c>
      <c r="O916" s="455" t="s">
        <v>18</v>
      </c>
      <c r="P916" s="530"/>
      <c r="Q916" s="462"/>
    </row>
    <row r="917" spans="2:17" x14ac:dyDescent="0.35">
      <c r="B917" s="47" t="s">
        <v>18</v>
      </c>
      <c r="C917" s="462" t="s">
        <v>43</v>
      </c>
      <c r="D917" s="382"/>
      <c r="E917" s="382"/>
      <c r="F917" s="361"/>
      <c r="G917" s="425" t="s">
        <v>18</v>
      </c>
      <c r="H917" s="361"/>
      <c r="I917" s="52" t="s">
        <v>18</v>
      </c>
      <c r="J917" s="52" t="s">
        <v>18</v>
      </c>
      <c r="K917" s="425" t="s">
        <v>18</v>
      </c>
      <c r="L917" s="361"/>
      <c r="M917" s="47" t="s">
        <v>18</v>
      </c>
      <c r="N917" s="53" t="s">
        <v>18</v>
      </c>
      <c r="O917" s="455" t="s">
        <v>18</v>
      </c>
      <c r="P917" s="530"/>
      <c r="Q917" s="462"/>
    </row>
    <row r="918" spans="2:17" x14ac:dyDescent="0.35">
      <c r="B918" s="27" t="s">
        <v>18</v>
      </c>
      <c r="C918" s="57" t="s">
        <v>18</v>
      </c>
      <c r="D918" s="427" t="s">
        <v>46</v>
      </c>
      <c r="E918" s="382"/>
      <c r="F918" s="361"/>
      <c r="G918" s="451" t="s">
        <v>18</v>
      </c>
      <c r="H918" s="361"/>
      <c r="I918" s="38" t="s">
        <v>18</v>
      </c>
      <c r="J918" s="38" t="s">
        <v>18</v>
      </c>
      <c r="K918" s="451" t="s">
        <v>18</v>
      </c>
      <c r="L918" s="361"/>
      <c r="M918" s="44" t="s">
        <v>18</v>
      </c>
      <c r="N918" s="58" t="s">
        <v>18</v>
      </c>
      <c r="O918" s="466" t="s">
        <v>18</v>
      </c>
      <c r="P918" s="531"/>
      <c r="Q918" s="532"/>
    </row>
    <row r="919" spans="2:17" x14ac:dyDescent="0.35">
      <c r="B919" s="27" t="s">
        <v>18</v>
      </c>
      <c r="C919" s="57" t="s">
        <v>18</v>
      </c>
      <c r="D919" s="57" t="s">
        <v>18</v>
      </c>
      <c r="E919" s="427" t="s">
        <v>739</v>
      </c>
      <c r="F919" s="361"/>
      <c r="G919" s="451" t="s">
        <v>220</v>
      </c>
      <c r="H919" s="361"/>
      <c r="I919" s="38" t="s">
        <v>738</v>
      </c>
      <c r="J919" s="38" t="s">
        <v>220</v>
      </c>
      <c r="K919" s="451" t="s">
        <v>220</v>
      </c>
      <c r="L919" s="361"/>
      <c r="M919" s="44" t="s">
        <v>220</v>
      </c>
      <c r="N919" s="58" t="s">
        <v>224</v>
      </c>
      <c r="O919" s="466" t="s">
        <v>220</v>
      </c>
      <c r="P919" s="531"/>
      <c r="Q919" s="532"/>
    </row>
    <row r="920" spans="2:17" x14ac:dyDescent="0.35">
      <c r="B920" s="27" t="s">
        <v>18</v>
      </c>
      <c r="C920" s="57" t="s">
        <v>18</v>
      </c>
      <c r="D920" s="57" t="s">
        <v>18</v>
      </c>
      <c r="E920" s="427" t="s">
        <v>737</v>
      </c>
      <c r="F920" s="361"/>
      <c r="G920" s="451" t="s">
        <v>220</v>
      </c>
      <c r="H920" s="361"/>
      <c r="I920" s="38" t="s">
        <v>220</v>
      </c>
      <c r="J920" s="38" t="s">
        <v>736</v>
      </c>
      <c r="K920" s="451" t="s">
        <v>220</v>
      </c>
      <c r="L920" s="361"/>
      <c r="M920" s="44" t="s">
        <v>220</v>
      </c>
      <c r="N920" s="58" t="s">
        <v>224</v>
      </c>
      <c r="O920" s="466" t="s">
        <v>220</v>
      </c>
      <c r="P920" s="531"/>
      <c r="Q920" s="532"/>
    </row>
    <row r="921" spans="2:17" x14ac:dyDescent="0.35">
      <c r="B921" s="27" t="s">
        <v>18</v>
      </c>
      <c r="C921" s="57" t="s">
        <v>18</v>
      </c>
      <c r="D921" s="57" t="s">
        <v>18</v>
      </c>
      <c r="E921" s="427" t="s">
        <v>93</v>
      </c>
      <c r="F921" s="361"/>
      <c r="G921" s="451" t="s">
        <v>220</v>
      </c>
      <c r="H921" s="361"/>
      <c r="I921" s="38" t="s">
        <v>735</v>
      </c>
      <c r="J921" s="38" t="s">
        <v>734</v>
      </c>
      <c r="K921" s="451" t="s">
        <v>220</v>
      </c>
      <c r="L921" s="361"/>
      <c r="M921" s="44" t="s">
        <v>307</v>
      </c>
      <c r="N921" s="58" t="s">
        <v>224</v>
      </c>
      <c r="O921" s="466" t="s">
        <v>601</v>
      </c>
      <c r="P921" s="531"/>
      <c r="Q921" s="532"/>
    </row>
    <row r="922" spans="2:17" x14ac:dyDescent="0.35">
      <c r="B922" s="27" t="s">
        <v>18</v>
      </c>
      <c r="C922" s="57" t="s">
        <v>18</v>
      </c>
      <c r="D922" s="57" t="s">
        <v>18</v>
      </c>
      <c r="E922" s="427" t="s">
        <v>93</v>
      </c>
      <c r="F922" s="361"/>
      <c r="G922" s="451" t="s">
        <v>220</v>
      </c>
      <c r="H922" s="361"/>
      <c r="I922" s="38" t="s">
        <v>220</v>
      </c>
      <c r="J922" s="38" t="s">
        <v>220</v>
      </c>
      <c r="K922" s="451" t="s">
        <v>733</v>
      </c>
      <c r="L922" s="361"/>
      <c r="M922" s="44" t="s">
        <v>309</v>
      </c>
      <c r="N922" s="58" t="s">
        <v>224</v>
      </c>
      <c r="O922" s="466" t="s">
        <v>220</v>
      </c>
      <c r="P922" s="531"/>
      <c r="Q922" s="532"/>
    </row>
    <row r="923" spans="2:17" x14ac:dyDescent="0.35">
      <c r="B923" s="27" t="s">
        <v>18</v>
      </c>
      <c r="C923" s="57" t="s">
        <v>18</v>
      </c>
      <c r="D923" s="57" t="s">
        <v>18</v>
      </c>
      <c r="E923" s="427" t="s">
        <v>731</v>
      </c>
      <c r="F923" s="361"/>
      <c r="G923" s="451" t="s">
        <v>220</v>
      </c>
      <c r="H923" s="361"/>
      <c r="I923" s="38" t="s">
        <v>220</v>
      </c>
      <c r="J923" s="38" t="s">
        <v>732</v>
      </c>
      <c r="K923" s="451" t="s">
        <v>220</v>
      </c>
      <c r="L923" s="361"/>
      <c r="M923" s="44" t="s">
        <v>220</v>
      </c>
      <c r="N923" s="58" t="s">
        <v>224</v>
      </c>
      <c r="O923" s="466" t="s">
        <v>220</v>
      </c>
      <c r="P923" s="531"/>
      <c r="Q923" s="532"/>
    </row>
    <row r="924" spans="2:17" s="10" customFormat="1" x14ac:dyDescent="0.35">
      <c r="B924" s="61"/>
      <c r="C924" s="61"/>
      <c r="D924" s="61"/>
      <c r="E924" s="61"/>
      <c r="F924" s="78"/>
      <c r="G924" s="86"/>
      <c r="H924" s="78"/>
      <c r="I924" s="86"/>
      <c r="J924" s="86"/>
      <c r="K924" s="86"/>
      <c r="L924" s="78"/>
      <c r="M924" s="86"/>
      <c r="N924" s="72"/>
      <c r="O924" s="86"/>
      <c r="P924" s="86"/>
      <c r="Q924" s="86"/>
    </row>
    <row r="925" spans="2:17" s="173" customFormat="1" x14ac:dyDescent="0.35">
      <c r="B925" s="179"/>
      <c r="C925" s="179"/>
      <c r="D925" s="179"/>
      <c r="E925" s="179"/>
      <c r="F925" s="182"/>
      <c r="G925" s="199"/>
      <c r="H925" s="182"/>
      <c r="I925" s="199"/>
      <c r="J925" s="199"/>
      <c r="K925" s="199"/>
      <c r="L925" s="182"/>
      <c r="M925" s="199"/>
      <c r="N925" s="181"/>
      <c r="O925" s="199"/>
      <c r="P925" s="199"/>
      <c r="Q925" s="199"/>
    </row>
    <row r="926" spans="2:17" s="10" customFormat="1" x14ac:dyDescent="0.35">
      <c r="B926" s="61"/>
      <c r="C926" s="61"/>
      <c r="D926" s="61"/>
      <c r="E926" s="61"/>
      <c r="F926" s="78"/>
      <c r="G926" s="86"/>
      <c r="H926" s="78"/>
      <c r="I926" s="86"/>
      <c r="J926" s="86"/>
      <c r="K926" s="86"/>
      <c r="L926" s="78"/>
      <c r="M926" s="86"/>
      <c r="N926" s="72"/>
      <c r="O926" s="86"/>
      <c r="P926" s="86"/>
      <c r="Q926" s="86"/>
    </row>
    <row r="927" spans="2:17" s="121" customFormat="1" x14ac:dyDescent="0.35">
      <c r="B927" s="519" t="s">
        <v>18</v>
      </c>
      <c r="C927" s="484"/>
      <c r="D927" s="484"/>
      <c r="E927" s="484"/>
      <c r="F927" s="445"/>
      <c r="G927" s="431" t="s">
        <v>1146</v>
      </c>
      <c r="H927" s="382"/>
      <c r="I927" s="382"/>
      <c r="J927" s="361"/>
      <c r="K927" s="431" t="s">
        <v>1145</v>
      </c>
      <c r="L927" s="382"/>
      <c r="M927" s="382"/>
      <c r="N927" s="382"/>
      <c r="O927" s="382"/>
      <c r="P927" s="382"/>
      <c r="Q927" s="361"/>
    </row>
    <row r="928" spans="2:17" s="121" customFormat="1" x14ac:dyDescent="0.35">
      <c r="B928" s="498" t="s">
        <v>18</v>
      </c>
      <c r="C928" s="473"/>
      <c r="D928" s="473"/>
      <c r="E928" s="473"/>
      <c r="F928" s="449"/>
      <c r="G928" s="431" t="s">
        <v>1144</v>
      </c>
      <c r="H928" s="361"/>
      <c r="I928" s="122" t="s">
        <v>1143</v>
      </c>
      <c r="J928" s="122" t="s">
        <v>1142</v>
      </c>
      <c r="K928" s="431" t="s">
        <v>1141</v>
      </c>
      <c r="L928" s="361"/>
      <c r="M928" s="431" t="s">
        <v>1140</v>
      </c>
      <c r="N928" s="361"/>
      <c r="O928" s="508" t="s">
        <v>1139</v>
      </c>
      <c r="P928" s="509"/>
      <c r="Q928" s="510"/>
    </row>
    <row r="929" spans="2:17" x14ac:dyDescent="0.35">
      <c r="B929" s="83" t="s">
        <v>18</v>
      </c>
      <c r="C929" s="84" t="s">
        <v>18</v>
      </c>
      <c r="D929" s="84" t="s">
        <v>18</v>
      </c>
      <c r="E929" s="536" t="s">
        <v>731</v>
      </c>
      <c r="F929" s="445"/>
      <c r="G929" s="485" t="s">
        <v>220</v>
      </c>
      <c r="H929" s="445"/>
      <c r="I929" s="80" t="s">
        <v>220</v>
      </c>
      <c r="J929" s="80" t="s">
        <v>220</v>
      </c>
      <c r="K929" s="485" t="s">
        <v>730</v>
      </c>
      <c r="L929" s="445"/>
      <c r="M929" s="81" t="s">
        <v>309</v>
      </c>
      <c r="N929" s="88" t="s">
        <v>224</v>
      </c>
      <c r="O929" s="486" t="s">
        <v>220</v>
      </c>
      <c r="P929" s="551"/>
      <c r="Q929" s="552"/>
    </row>
    <row r="930" spans="2:17" x14ac:dyDescent="0.35">
      <c r="B930" s="102" t="s">
        <v>18</v>
      </c>
      <c r="C930" s="103" t="s">
        <v>18</v>
      </c>
      <c r="D930" s="103" t="s">
        <v>18</v>
      </c>
      <c r="E930" s="522" t="s">
        <v>97</v>
      </c>
      <c r="F930" s="515"/>
      <c r="G930" s="523" t="s">
        <v>220</v>
      </c>
      <c r="H930" s="515"/>
      <c r="I930" s="105" t="s">
        <v>220</v>
      </c>
      <c r="J930" s="105" t="s">
        <v>220</v>
      </c>
      <c r="K930" s="523" t="s">
        <v>220</v>
      </c>
      <c r="L930" s="515"/>
      <c r="M930" s="108" t="s">
        <v>307</v>
      </c>
      <c r="N930" s="107" t="s">
        <v>224</v>
      </c>
      <c r="O930" s="524" t="s">
        <v>442</v>
      </c>
      <c r="P930" s="525"/>
      <c r="Q930" s="526"/>
    </row>
    <row r="931" spans="2:17" x14ac:dyDescent="0.35">
      <c r="B931" s="83" t="s">
        <v>18</v>
      </c>
      <c r="C931" s="84" t="s">
        <v>18</v>
      </c>
      <c r="D931" s="84" t="s">
        <v>18</v>
      </c>
      <c r="E931" s="536" t="s">
        <v>116</v>
      </c>
      <c r="F931" s="445"/>
      <c r="G931" s="485" t="s">
        <v>220</v>
      </c>
      <c r="H931" s="445"/>
      <c r="I931" s="80" t="s">
        <v>220</v>
      </c>
      <c r="J931" s="80" t="s">
        <v>729</v>
      </c>
      <c r="K931" s="485" t="s">
        <v>220</v>
      </c>
      <c r="L931" s="445"/>
      <c r="M931" s="81" t="s">
        <v>220</v>
      </c>
      <c r="N931" s="88" t="s">
        <v>224</v>
      </c>
      <c r="O931" s="486" t="s">
        <v>220</v>
      </c>
      <c r="P931" s="551"/>
      <c r="Q931" s="552"/>
    </row>
    <row r="932" spans="2:17" x14ac:dyDescent="0.35">
      <c r="B932" s="102" t="s">
        <v>18</v>
      </c>
      <c r="C932" s="103" t="s">
        <v>18</v>
      </c>
      <c r="D932" s="103" t="s">
        <v>18</v>
      </c>
      <c r="E932" s="522" t="s">
        <v>118</v>
      </c>
      <c r="F932" s="515"/>
      <c r="G932" s="523" t="s">
        <v>220</v>
      </c>
      <c r="H932" s="515"/>
      <c r="I932" s="105" t="s">
        <v>220</v>
      </c>
      <c r="J932" s="105" t="s">
        <v>220</v>
      </c>
      <c r="K932" s="523" t="s">
        <v>308</v>
      </c>
      <c r="L932" s="515"/>
      <c r="M932" s="106" t="s">
        <v>309</v>
      </c>
      <c r="N932" s="107" t="s">
        <v>224</v>
      </c>
      <c r="O932" s="524" t="s">
        <v>220</v>
      </c>
      <c r="P932" s="525"/>
      <c r="Q932" s="526"/>
    </row>
    <row r="933" spans="2:17" x14ac:dyDescent="0.35">
      <c r="B933" s="89" t="s">
        <v>18</v>
      </c>
      <c r="C933" s="90" t="s">
        <v>18</v>
      </c>
      <c r="D933" s="90" t="s">
        <v>18</v>
      </c>
      <c r="E933" s="520" t="s">
        <v>118</v>
      </c>
      <c r="F933" s="449"/>
      <c r="G933" s="521" t="s">
        <v>220</v>
      </c>
      <c r="H933" s="449"/>
      <c r="I933" s="91" t="s">
        <v>220</v>
      </c>
      <c r="J933" s="91" t="s">
        <v>308</v>
      </c>
      <c r="K933" s="521" t="s">
        <v>220</v>
      </c>
      <c r="L933" s="449"/>
      <c r="M933" s="92" t="s">
        <v>307</v>
      </c>
      <c r="N933" s="93" t="s">
        <v>224</v>
      </c>
      <c r="O933" s="533" t="s">
        <v>308</v>
      </c>
      <c r="P933" s="534"/>
      <c r="Q933" s="535"/>
    </row>
    <row r="934" spans="2:17" x14ac:dyDescent="0.35">
      <c r="B934" s="27" t="s">
        <v>18</v>
      </c>
      <c r="C934" s="57" t="s">
        <v>18</v>
      </c>
      <c r="D934" s="57" t="s">
        <v>18</v>
      </c>
      <c r="E934" s="427" t="s">
        <v>119</v>
      </c>
      <c r="F934" s="361"/>
      <c r="G934" s="451" t="s">
        <v>220</v>
      </c>
      <c r="H934" s="361"/>
      <c r="I934" s="38" t="s">
        <v>220</v>
      </c>
      <c r="J934" s="38" t="s">
        <v>728</v>
      </c>
      <c r="K934" s="451" t="s">
        <v>220</v>
      </c>
      <c r="L934" s="361"/>
      <c r="M934" s="44" t="s">
        <v>220</v>
      </c>
      <c r="N934" s="58" t="s">
        <v>224</v>
      </c>
      <c r="O934" s="466" t="s">
        <v>220</v>
      </c>
      <c r="P934" s="531"/>
      <c r="Q934" s="532"/>
    </row>
    <row r="935" spans="2:17" x14ac:dyDescent="0.35">
      <c r="B935" s="27" t="s">
        <v>18</v>
      </c>
      <c r="C935" s="57" t="s">
        <v>18</v>
      </c>
      <c r="D935" s="57" t="s">
        <v>18</v>
      </c>
      <c r="E935" s="427" t="s">
        <v>727</v>
      </c>
      <c r="F935" s="361"/>
      <c r="G935" s="451" t="s">
        <v>220</v>
      </c>
      <c r="H935" s="361"/>
      <c r="I935" s="38" t="s">
        <v>220</v>
      </c>
      <c r="J935" s="38" t="s">
        <v>220</v>
      </c>
      <c r="K935" s="451" t="s">
        <v>725</v>
      </c>
      <c r="L935" s="361"/>
      <c r="M935" s="44" t="s">
        <v>309</v>
      </c>
      <c r="N935" s="58" t="s">
        <v>224</v>
      </c>
      <c r="O935" s="466" t="s">
        <v>220</v>
      </c>
      <c r="P935" s="531"/>
      <c r="Q935" s="532"/>
    </row>
    <row r="936" spans="2:17" x14ac:dyDescent="0.35">
      <c r="B936" s="27" t="s">
        <v>18</v>
      </c>
      <c r="C936" s="57" t="s">
        <v>18</v>
      </c>
      <c r="D936" s="57" t="s">
        <v>18</v>
      </c>
      <c r="E936" s="427" t="s">
        <v>727</v>
      </c>
      <c r="F936" s="361"/>
      <c r="G936" s="451" t="s">
        <v>220</v>
      </c>
      <c r="H936" s="361"/>
      <c r="I936" s="38" t="s">
        <v>726</v>
      </c>
      <c r="J936" s="38" t="s">
        <v>725</v>
      </c>
      <c r="K936" s="451" t="s">
        <v>220</v>
      </c>
      <c r="L936" s="361"/>
      <c r="M936" s="44" t="s">
        <v>220</v>
      </c>
      <c r="N936" s="58" t="s">
        <v>224</v>
      </c>
      <c r="O936" s="466" t="s">
        <v>220</v>
      </c>
      <c r="P936" s="531"/>
      <c r="Q936" s="532"/>
    </row>
    <row r="937" spans="2:17" x14ac:dyDescent="0.35">
      <c r="B937" s="27" t="s">
        <v>18</v>
      </c>
      <c r="C937" s="57" t="s">
        <v>18</v>
      </c>
      <c r="D937" s="57" t="s">
        <v>18</v>
      </c>
      <c r="E937" s="427" t="s">
        <v>121</v>
      </c>
      <c r="F937" s="361"/>
      <c r="G937" s="451" t="s">
        <v>220</v>
      </c>
      <c r="H937" s="361"/>
      <c r="I937" s="38" t="s">
        <v>220</v>
      </c>
      <c r="J937" s="38" t="s">
        <v>220</v>
      </c>
      <c r="K937" s="451" t="s">
        <v>220</v>
      </c>
      <c r="L937" s="361"/>
      <c r="M937" s="44" t="s">
        <v>307</v>
      </c>
      <c r="N937" s="58" t="s">
        <v>224</v>
      </c>
      <c r="O937" s="466" t="s">
        <v>300</v>
      </c>
      <c r="P937" s="531"/>
      <c r="Q937" s="532"/>
    </row>
    <row r="938" spans="2:17" x14ac:dyDescent="0.35">
      <c r="B938" s="429" t="s">
        <v>285</v>
      </c>
      <c r="C938" s="382"/>
      <c r="D938" s="382"/>
      <c r="E938" s="382"/>
      <c r="F938" s="361"/>
      <c r="G938" s="463" t="s">
        <v>220</v>
      </c>
      <c r="H938" s="361"/>
      <c r="I938" s="45" t="s">
        <v>721</v>
      </c>
      <c r="J938" s="45" t="s">
        <v>724</v>
      </c>
      <c r="K938" s="463" t="s">
        <v>719</v>
      </c>
      <c r="L938" s="361"/>
      <c r="M938" s="47" t="s">
        <v>18</v>
      </c>
      <c r="N938" s="59" t="s">
        <v>18</v>
      </c>
      <c r="O938" s="461" t="s">
        <v>718</v>
      </c>
      <c r="P938" s="539"/>
      <c r="Q938" s="540"/>
    </row>
    <row r="939" spans="2:17" x14ac:dyDescent="0.35">
      <c r="B939" s="429" t="s">
        <v>271</v>
      </c>
      <c r="C939" s="382"/>
      <c r="D939" s="382"/>
      <c r="E939" s="382"/>
      <c r="F939" s="361"/>
      <c r="G939" s="463" t="s">
        <v>220</v>
      </c>
      <c r="H939" s="361"/>
      <c r="I939" s="45" t="s">
        <v>721</v>
      </c>
      <c r="J939" s="45" t="s">
        <v>724</v>
      </c>
      <c r="K939" s="463" t="s">
        <v>719</v>
      </c>
      <c r="L939" s="361"/>
      <c r="M939" s="47" t="s">
        <v>18</v>
      </c>
      <c r="N939" s="59" t="s">
        <v>18</v>
      </c>
      <c r="O939" s="461" t="s">
        <v>718</v>
      </c>
      <c r="P939" s="539"/>
      <c r="Q939" s="540"/>
    </row>
    <row r="940" spans="2:17" x14ac:dyDescent="0.35">
      <c r="B940" s="47" t="s">
        <v>18</v>
      </c>
      <c r="C940" s="462" t="s">
        <v>150</v>
      </c>
      <c r="D940" s="382"/>
      <c r="E940" s="382"/>
      <c r="F940" s="361"/>
      <c r="G940" s="425" t="s">
        <v>18</v>
      </c>
      <c r="H940" s="361"/>
      <c r="I940" s="52" t="s">
        <v>18</v>
      </c>
      <c r="J940" s="52" t="s">
        <v>18</v>
      </c>
      <c r="K940" s="425" t="s">
        <v>18</v>
      </c>
      <c r="L940" s="361"/>
      <c r="M940" s="47" t="s">
        <v>18</v>
      </c>
      <c r="N940" s="53" t="s">
        <v>18</v>
      </c>
      <c r="O940" s="455" t="s">
        <v>18</v>
      </c>
      <c r="P940" s="530"/>
      <c r="Q940" s="462"/>
    </row>
    <row r="941" spans="2:17" x14ac:dyDescent="0.35">
      <c r="B941" s="47" t="s">
        <v>18</v>
      </c>
      <c r="C941" s="462" t="s">
        <v>151</v>
      </c>
      <c r="D941" s="382"/>
      <c r="E941" s="382"/>
      <c r="F941" s="361"/>
      <c r="G941" s="425" t="s">
        <v>18</v>
      </c>
      <c r="H941" s="361"/>
      <c r="I941" s="52" t="s">
        <v>18</v>
      </c>
      <c r="J941" s="52" t="s">
        <v>18</v>
      </c>
      <c r="K941" s="425" t="s">
        <v>18</v>
      </c>
      <c r="L941" s="361"/>
      <c r="M941" s="47" t="s">
        <v>18</v>
      </c>
      <c r="N941" s="53" t="s">
        <v>18</v>
      </c>
      <c r="O941" s="455" t="s">
        <v>18</v>
      </c>
      <c r="P941" s="530"/>
      <c r="Q941" s="462"/>
    </row>
    <row r="942" spans="2:17" x14ac:dyDescent="0.35">
      <c r="B942" s="27" t="s">
        <v>18</v>
      </c>
      <c r="C942" s="57" t="s">
        <v>18</v>
      </c>
      <c r="D942" s="427" t="s">
        <v>152</v>
      </c>
      <c r="E942" s="382"/>
      <c r="F942" s="361"/>
      <c r="G942" s="451" t="s">
        <v>18</v>
      </c>
      <c r="H942" s="361"/>
      <c r="I942" s="38" t="s">
        <v>18</v>
      </c>
      <c r="J942" s="38" t="s">
        <v>18</v>
      </c>
      <c r="K942" s="451" t="s">
        <v>18</v>
      </c>
      <c r="L942" s="361"/>
      <c r="M942" s="44" t="s">
        <v>18</v>
      </c>
      <c r="N942" s="58" t="s">
        <v>18</v>
      </c>
      <c r="O942" s="466" t="s">
        <v>18</v>
      </c>
      <c r="P942" s="531"/>
      <c r="Q942" s="532"/>
    </row>
    <row r="943" spans="2:17" x14ac:dyDescent="0.35">
      <c r="B943" s="27" t="s">
        <v>18</v>
      </c>
      <c r="C943" s="57" t="s">
        <v>18</v>
      </c>
      <c r="D943" s="57" t="s">
        <v>18</v>
      </c>
      <c r="E943" s="427" t="s">
        <v>723</v>
      </c>
      <c r="F943" s="361"/>
      <c r="G943" s="451" t="s">
        <v>220</v>
      </c>
      <c r="H943" s="361"/>
      <c r="I943" s="38" t="s">
        <v>220</v>
      </c>
      <c r="J943" s="38" t="s">
        <v>243</v>
      </c>
      <c r="K943" s="451" t="s">
        <v>220</v>
      </c>
      <c r="L943" s="361"/>
      <c r="M943" s="44" t="s">
        <v>220</v>
      </c>
      <c r="N943" s="58" t="s">
        <v>224</v>
      </c>
      <c r="O943" s="466" t="s">
        <v>220</v>
      </c>
      <c r="P943" s="531"/>
      <c r="Q943" s="532"/>
    </row>
    <row r="944" spans="2:17" s="173" customFormat="1" x14ac:dyDescent="0.35">
      <c r="B944" s="179"/>
      <c r="C944" s="179"/>
      <c r="D944" s="179"/>
      <c r="E944" s="179"/>
      <c r="F944" s="182"/>
      <c r="G944" s="199"/>
      <c r="H944" s="182"/>
      <c r="I944" s="199"/>
      <c r="J944" s="199"/>
      <c r="K944" s="199"/>
      <c r="L944" s="182"/>
      <c r="M944" s="199"/>
      <c r="N944" s="181"/>
      <c r="O944" s="199"/>
      <c r="P944" s="199"/>
      <c r="Q944" s="199"/>
    </row>
    <row r="945" spans="2:17" s="173" customFormat="1" x14ac:dyDescent="0.35">
      <c r="B945" s="179"/>
      <c r="C945" s="179"/>
      <c r="D945" s="179"/>
      <c r="E945" s="179"/>
      <c r="F945" s="182"/>
      <c r="G945" s="199"/>
      <c r="H945" s="182"/>
      <c r="I945" s="199"/>
      <c r="J945" s="199"/>
      <c r="K945" s="199"/>
      <c r="L945" s="182"/>
      <c r="M945" s="199"/>
      <c r="N945" s="181"/>
      <c r="O945" s="199"/>
      <c r="P945" s="199"/>
      <c r="Q945" s="199"/>
    </row>
    <row r="946" spans="2:17" x14ac:dyDescent="0.35">
      <c r="B946" s="60"/>
      <c r="C946" s="78"/>
      <c r="D946" s="78"/>
      <c r="E946" s="78"/>
      <c r="F946" s="78"/>
      <c r="G946" s="60"/>
      <c r="H946" s="78"/>
      <c r="I946" s="60"/>
      <c r="J946" s="60"/>
      <c r="K946" s="60"/>
      <c r="L946" s="78"/>
      <c r="M946" s="48"/>
      <c r="N946" s="61"/>
      <c r="O946" s="60"/>
      <c r="P946" s="60"/>
      <c r="Q946" s="60"/>
    </row>
    <row r="947" spans="2:17" x14ac:dyDescent="0.35">
      <c r="B947" s="60"/>
      <c r="C947" s="78"/>
      <c r="D947" s="78"/>
      <c r="E947" s="78"/>
      <c r="F947" s="78"/>
      <c r="G947" s="60"/>
      <c r="H947" s="78"/>
      <c r="I947" s="60"/>
      <c r="J947" s="60"/>
      <c r="K947" s="60"/>
      <c r="L947" s="78"/>
      <c r="M947" s="48"/>
      <c r="N947" s="61"/>
      <c r="O947" s="60"/>
      <c r="P947" s="60"/>
      <c r="Q947" s="60"/>
    </row>
    <row r="948" spans="2:17" s="121" customFormat="1" x14ac:dyDescent="0.35">
      <c r="B948" s="519" t="s">
        <v>18</v>
      </c>
      <c r="C948" s="484"/>
      <c r="D948" s="484"/>
      <c r="E948" s="484"/>
      <c r="F948" s="445"/>
      <c r="G948" s="431" t="s">
        <v>1146</v>
      </c>
      <c r="H948" s="382"/>
      <c r="I948" s="382"/>
      <c r="J948" s="361"/>
      <c r="K948" s="431" t="s">
        <v>1145</v>
      </c>
      <c r="L948" s="382"/>
      <c r="M948" s="382"/>
      <c r="N948" s="382"/>
      <c r="O948" s="382"/>
      <c r="P948" s="382"/>
      <c r="Q948" s="361"/>
    </row>
    <row r="949" spans="2:17" s="121" customFormat="1" x14ac:dyDescent="0.35">
      <c r="B949" s="498" t="s">
        <v>18</v>
      </c>
      <c r="C949" s="473"/>
      <c r="D949" s="473"/>
      <c r="E949" s="473"/>
      <c r="F949" s="449"/>
      <c r="G949" s="431" t="s">
        <v>1144</v>
      </c>
      <c r="H949" s="361"/>
      <c r="I949" s="122" t="s">
        <v>1143</v>
      </c>
      <c r="J949" s="122" t="s">
        <v>1142</v>
      </c>
      <c r="K949" s="431" t="s">
        <v>1141</v>
      </c>
      <c r="L949" s="361"/>
      <c r="M949" s="431" t="s">
        <v>1140</v>
      </c>
      <c r="N949" s="361"/>
      <c r="O949" s="508" t="s">
        <v>1139</v>
      </c>
      <c r="P949" s="509"/>
      <c r="Q949" s="510"/>
    </row>
    <row r="950" spans="2:17" x14ac:dyDescent="0.35">
      <c r="B950" s="429" t="s">
        <v>266</v>
      </c>
      <c r="C950" s="382"/>
      <c r="D950" s="382"/>
      <c r="E950" s="382"/>
      <c r="F950" s="361"/>
      <c r="G950" s="463" t="s">
        <v>220</v>
      </c>
      <c r="H950" s="361"/>
      <c r="I950" s="45" t="s">
        <v>220</v>
      </c>
      <c r="J950" s="45" t="s">
        <v>243</v>
      </c>
      <c r="K950" s="463" t="s">
        <v>220</v>
      </c>
      <c r="L950" s="361"/>
      <c r="M950" s="47" t="s">
        <v>18</v>
      </c>
      <c r="N950" s="59" t="s">
        <v>18</v>
      </c>
      <c r="O950" s="461" t="s">
        <v>220</v>
      </c>
      <c r="P950" s="539"/>
      <c r="Q950" s="540"/>
    </row>
    <row r="951" spans="2:17" x14ac:dyDescent="0.35">
      <c r="B951" s="429" t="s">
        <v>264</v>
      </c>
      <c r="C951" s="382"/>
      <c r="D951" s="382"/>
      <c r="E951" s="382"/>
      <c r="F951" s="361"/>
      <c r="G951" s="463" t="s">
        <v>220</v>
      </c>
      <c r="H951" s="361"/>
      <c r="I951" s="45" t="s">
        <v>220</v>
      </c>
      <c r="J951" s="45" t="s">
        <v>243</v>
      </c>
      <c r="K951" s="463" t="s">
        <v>220</v>
      </c>
      <c r="L951" s="361"/>
      <c r="M951" s="47" t="s">
        <v>18</v>
      </c>
      <c r="N951" s="59" t="s">
        <v>18</v>
      </c>
      <c r="O951" s="461" t="s">
        <v>220</v>
      </c>
      <c r="P951" s="539"/>
      <c r="Q951" s="540"/>
    </row>
    <row r="952" spans="2:17" x14ac:dyDescent="0.35">
      <c r="B952" s="511" t="s">
        <v>722</v>
      </c>
      <c r="C952" s="484"/>
      <c r="D952" s="484"/>
      <c r="E952" s="484"/>
      <c r="F952" s="445"/>
      <c r="G952" s="512" t="s">
        <v>220</v>
      </c>
      <c r="H952" s="445"/>
      <c r="I952" s="76" t="s">
        <v>721</v>
      </c>
      <c r="J952" s="76" t="s">
        <v>720</v>
      </c>
      <c r="K952" s="512" t="s">
        <v>719</v>
      </c>
      <c r="L952" s="445"/>
      <c r="M952" s="95" t="s">
        <v>18</v>
      </c>
      <c r="N952" s="85" t="s">
        <v>18</v>
      </c>
      <c r="O952" s="543" t="s">
        <v>718</v>
      </c>
      <c r="P952" s="544"/>
      <c r="Q952" s="545"/>
    </row>
    <row r="953" spans="2:17" x14ac:dyDescent="0.35">
      <c r="B953" s="513" t="s">
        <v>717</v>
      </c>
      <c r="C953" s="514"/>
      <c r="D953" s="514"/>
      <c r="E953" s="514"/>
      <c r="F953" s="515"/>
      <c r="G953" s="517" t="s">
        <v>220</v>
      </c>
      <c r="H953" s="515"/>
      <c r="I953" s="101" t="s">
        <v>716</v>
      </c>
      <c r="J953" s="101" t="s">
        <v>715</v>
      </c>
      <c r="K953" s="517" t="s">
        <v>714</v>
      </c>
      <c r="L953" s="515"/>
      <c r="M953" s="97" t="s">
        <v>18</v>
      </c>
      <c r="N953" s="104" t="s">
        <v>18</v>
      </c>
      <c r="O953" s="558" t="s">
        <v>713</v>
      </c>
      <c r="P953" s="559"/>
      <c r="Q953" s="560"/>
    </row>
    <row r="954" spans="2:17" x14ac:dyDescent="0.35">
      <c r="B954" s="518" t="s">
        <v>9</v>
      </c>
      <c r="C954" s="473"/>
      <c r="D954" s="473"/>
      <c r="E954" s="473"/>
      <c r="F954" s="449"/>
      <c r="G954" s="518" t="s">
        <v>18</v>
      </c>
      <c r="H954" s="449"/>
      <c r="I954" s="54" t="s">
        <v>18</v>
      </c>
      <c r="J954" s="54" t="s">
        <v>18</v>
      </c>
      <c r="K954" s="518" t="s">
        <v>18</v>
      </c>
      <c r="L954" s="449"/>
      <c r="M954" s="55" t="s">
        <v>18</v>
      </c>
      <c r="N954" s="56" t="s">
        <v>18</v>
      </c>
      <c r="O954" s="561" t="s">
        <v>18</v>
      </c>
      <c r="P954" s="562"/>
      <c r="Q954" s="538"/>
    </row>
    <row r="955" spans="2:17" x14ac:dyDescent="0.35">
      <c r="B955" s="518" t="s">
        <v>200</v>
      </c>
      <c r="C955" s="473"/>
      <c r="D955" s="473"/>
      <c r="E955" s="473"/>
      <c r="F955" s="449"/>
      <c r="G955" s="518" t="s">
        <v>18</v>
      </c>
      <c r="H955" s="449"/>
      <c r="I955" s="54" t="s">
        <v>18</v>
      </c>
      <c r="J955" s="54" t="s">
        <v>18</v>
      </c>
      <c r="K955" s="518" t="s">
        <v>18</v>
      </c>
      <c r="L955" s="449"/>
      <c r="M955" s="55" t="s">
        <v>18</v>
      </c>
      <c r="N955" s="56" t="s">
        <v>18</v>
      </c>
      <c r="O955" s="455" t="s">
        <v>18</v>
      </c>
      <c r="P955" s="530"/>
      <c r="Q955" s="462"/>
    </row>
    <row r="956" spans="2:17" x14ac:dyDescent="0.35">
      <c r="B956" s="47" t="s">
        <v>18</v>
      </c>
      <c r="C956" s="462" t="s">
        <v>38</v>
      </c>
      <c r="D956" s="382"/>
      <c r="E956" s="382"/>
      <c r="F956" s="361"/>
      <c r="G956" s="425" t="s">
        <v>18</v>
      </c>
      <c r="H956" s="361"/>
      <c r="I956" s="52" t="s">
        <v>18</v>
      </c>
      <c r="J956" s="52" t="s">
        <v>18</v>
      </c>
      <c r="K956" s="425" t="s">
        <v>18</v>
      </c>
      <c r="L956" s="361"/>
      <c r="M956" s="47" t="s">
        <v>18</v>
      </c>
      <c r="N956" s="53" t="s">
        <v>18</v>
      </c>
      <c r="O956" s="455" t="s">
        <v>18</v>
      </c>
      <c r="P956" s="530"/>
      <c r="Q956" s="462"/>
    </row>
    <row r="957" spans="2:17" x14ac:dyDescent="0.35">
      <c r="B957" s="47" t="s">
        <v>18</v>
      </c>
      <c r="C957" s="462" t="s">
        <v>43</v>
      </c>
      <c r="D957" s="382"/>
      <c r="E957" s="382"/>
      <c r="F957" s="361"/>
      <c r="G957" s="425" t="s">
        <v>18</v>
      </c>
      <c r="H957" s="361"/>
      <c r="I957" s="52" t="s">
        <v>18</v>
      </c>
      <c r="J957" s="52" t="s">
        <v>18</v>
      </c>
      <c r="K957" s="425" t="s">
        <v>18</v>
      </c>
      <c r="L957" s="361"/>
      <c r="M957" s="47" t="s">
        <v>18</v>
      </c>
      <c r="N957" s="53" t="s">
        <v>18</v>
      </c>
      <c r="O957" s="455" t="s">
        <v>18</v>
      </c>
      <c r="P957" s="530"/>
      <c r="Q957" s="462"/>
    </row>
    <row r="958" spans="2:17" x14ac:dyDescent="0.35">
      <c r="B958" s="27" t="s">
        <v>18</v>
      </c>
      <c r="C958" s="57" t="s">
        <v>18</v>
      </c>
      <c r="D958" s="427" t="s">
        <v>44</v>
      </c>
      <c r="E958" s="382"/>
      <c r="F958" s="361"/>
      <c r="G958" s="451" t="s">
        <v>220</v>
      </c>
      <c r="H958" s="361"/>
      <c r="I958" s="38" t="s">
        <v>220</v>
      </c>
      <c r="J958" s="38" t="s">
        <v>220</v>
      </c>
      <c r="K958" s="451" t="s">
        <v>308</v>
      </c>
      <c r="L958" s="361"/>
      <c r="M958" s="44" t="s">
        <v>309</v>
      </c>
      <c r="N958" s="58" t="s">
        <v>224</v>
      </c>
      <c r="O958" s="466" t="s">
        <v>220</v>
      </c>
      <c r="P958" s="531"/>
      <c r="Q958" s="532"/>
    </row>
    <row r="959" spans="2:17" x14ac:dyDescent="0.35">
      <c r="B959" s="27" t="s">
        <v>18</v>
      </c>
      <c r="C959" s="57" t="s">
        <v>18</v>
      </c>
      <c r="D959" s="427" t="s">
        <v>46</v>
      </c>
      <c r="E959" s="382"/>
      <c r="F959" s="361"/>
      <c r="G959" s="451" t="s">
        <v>18</v>
      </c>
      <c r="H959" s="361"/>
      <c r="I959" s="38" t="s">
        <v>18</v>
      </c>
      <c r="J959" s="38" t="s">
        <v>18</v>
      </c>
      <c r="K959" s="451" t="s">
        <v>18</v>
      </c>
      <c r="L959" s="361"/>
      <c r="M959" s="44" t="s">
        <v>18</v>
      </c>
      <c r="N959" s="58" t="s">
        <v>18</v>
      </c>
      <c r="O959" s="466" t="s">
        <v>18</v>
      </c>
      <c r="P959" s="531"/>
      <c r="Q959" s="532"/>
    </row>
    <row r="960" spans="2:17" x14ac:dyDescent="0.35">
      <c r="B960" s="27" t="s">
        <v>18</v>
      </c>
      <c r="C960" s="57" t="s">
        <v>18</v>
      </c>
      <c r="D960" s="57" t="s">
        <v>18</v>
      </c>
      <c r="E960" s="427" t="s">
        <v>712</v>
      </c>
      <c r="F960" s="361"/>
      <c r="G960" s="451" t="s">
        <v>220</v>
      </c>
      <c r="H960" s="361"/>
      <c r="I960" s="38" t="s">
        <v>220</v>
      </c>
      <c r="J960" s="38" t="s">
        <v>711</v>
      </c>
      <c r="K960" s="451" t="s">
        <v>220</v>
      </c>
      <c r="L960" s="361"/>
      <c r="M960" s="44" t="s">
        <v>220</v>
      </c>
      <c r="N960" s="58" t="s">
        <v>224</v>
      </c>
      <c r="O960" s="466" t="s">
        <v>220</v>
      </c>
      <c r="P960" s="531"/>
      <c r="Q960" s="532"/>
    </row>
    <row r="961" spans="2:17" x14ac:dyDescent="0.35">
      <c r="B961" s="27" t="s">
        <v>18</v>
      </c>
      <c r="C961" s="57" t="s">
        <v>18</v>
      </c>
      <c r="D961" s="57" t="s">
        <v>18</v>
      </c>
      <c r="E961" s="427" t="s">
        <v>710</v>
      </c>
      <c r="F961" s="361"/>
      <c r="G961" s="451" t="s">
        <v>220</v>
      </c>
      <c r="H961" s="361"/>
      <c r="I961" s="38" t="s">
        <v>709</v>
      </c>
      <c r="J961" s="38" t="s">
        <v>220</v>
      </c>
      <c r="K961" s="451" t="s">
        <v>220</v>
      </c>
      <c r="L961" s="361"/>
      <c r="M961" s="44" t="s">
        <v>220</v>
      </c>
      <c r="N961" s="58" t="s">
        <v>224</v>
      </c>
      <c r="O961" s="466" t="s">
        <v>220</v>
      </c>
      <c r="P961" s="531"/>
      <c r="Q961" s="532"/>
    </row>
    <row r="962" spans="2:17" x14ac:dyDescent="0.35">
      <c r="B962" s="27" t="s">
        <v>18</v>
      </c>
      <c r="C962" s="57" t="s">
        <v>18</v>
      </c>
      <c r="D962" s="57" t="s">
        <v>18</v>
      </c>
      <c r="E962" s="427" t="s">
        <v>708</v>
      </c>
      <c r="F962" s="361"/>
      <c r="G962" s="451" t="s">
        <v>220</v>
      </c>
      <c r="H962" s="361"/>
      <c r="I962" s="38" t="s">
        <v>220</v>
      </c>
      <c r="J962" s="38" t="s">
        <v>707</v>
      </c>
      <c r="K962" s="451" t="s">
        <v>220</v>
      </c>
      <c r="L962" s="361"/>
      <c r="M962" s="44" t="s">
        <v>220</v>
      </c>
      <c r="N962" s="58" t="s">
        <v>224</v>
      </c>
      <c r="O962" s="466" t="s">
        <v>220</v>
      </c>
      <c r="P962" s="531"/>
      <c r="Q962" s="532"/>
    </row>
    <row r="963" spans="2:17" x14ac:dyDescent="0.35">
      <c r="B963" s="27" t="s">
        <v>18</v>
      </c>
      <c r="C963" s="57" t="s">
        <v>18</v>
      </c>
      <c r="D963" s="57" t="s">
        <v>18</v>
      </c>
      <c r="E963" s="427" t="s">
        <v>706</v>
      </c>
      <c r="F963" s="361"/>
      <c r="G963" s="451" t="s">
        <v>220</v>
      </c>
      <c r="H963" s="361"/>
      <c r="I963" s="38" t="s">
        <v>220</v>
      </c>
      <c r="J963" s="38" t="s">
        <v>220</v>
      </c>
      <c r="K963" s="451" t="s">
        <v>308</v>
      </c>
      <c r="L963" s="361"/>
      <c r="M963" s="44" t="s">
        <v>309</v>
      </c>
      <c r="N963" s="58" t="s">
        <v>224</v>
      </c>
      <c r="O963" s="466" t="s">
        <v>220</v>
      </c>
      <c r="P963" s="531"/>
      <c r="Q963" s="532"/>
    </row>
    <row r="964" spans="2:17" x14ac:dyDescent="0.35">
      <c r="B964" s="27" t="s">
        <v>18</v>
      </c>
      <c r="C964" s="57" t="s">
        <v>18</v>
      </c>
      <c r="D964" s="57" t="s">
        <v>18</v>
      </c>
      <c r="E964" s="427" t="s">
        <v>59</v>
      </c>
      <c r="F964" s="361"/>
      <c r="G964" s="451" t="s">
        <v>220</v>
      </c>
      <c r="H964" s="361"/>
      <c r="I964" s="38" t="s">
        <v>220</v>
      </c>
      <c r="J964" s="38" t="s">
        <v>220</v>
      </c>
      <c r="K964" s="451" t="s">
        <v>220</v>
      </c>
      <c r="L964" s="361"/>
      <c r="M964" s="44" t="s">
        <v>307</v>
      </c>
      <c r="N964" s="58" t="s">
        <v>224</v>
      </c>
      <c r="O964" s="466" t="s">
        <v>308</v>
      </c>
      <c r="P964" s="531"/>
      <c r="Q964" s="532"/>
    </row>
    <row r="965" spans="2:17" s="173" customFormat="1" x14ac:dyDescent="0.35">
      <c r="B965" s="179"/>
      <c r="C965" s="179"/>
      <c r="D965" s="179"/>
      <c r="E965" s="179"/>
      <c r="F965" s="182"/>
      <c r="G965" s="199"/>
      <c r="H965" s="182"/>
      <c r="I965" s="199"/>
      <c r="J965" s="199"/>
      <c r="K965" s="199"/>
      <c r="L965" s="182"/>
      <c r="M965" s="199"/>
      <c r="N965" s="181"/>
      <c r="O965" s="199"/>
      <c r="P965" s="199"/>
      <c r="Q965" s="199"/>
    </row>
    <row r="966" spans="2:17" s="173" customFormat="1" x14ac:dyDescent="0.35">
      <c r="B966" s="179"/>
      <c r="C966" s="179"/>
      <c r="D966" s="179"/>
      <c r="E966" s="179"/>
      <c r="F966" s="182"/>
      <c r="G966" s="199"/>
      <c r="H966" s="182"/>
      <c r="I966" s="199"/>
      <c r="J966" s="199"/>
      <c r="K966" s="199"/>
      <c r="L966" s="182"/>
      <c r="M966" s="199"/>
      <c r="N966" s="181"/>
      <c r="O966" s="199"/>
      <c r="P966" s="199"/>
      <c r="Q966" s="199"/>
    </row>
    <row r="967" spans="2:17" s="10" customFormat="1" x14ac:dyDescent="0.35">
      <c r="B967" s="61"/>
      <c r="C967" s="61"/>
      <c r="D967" s="61"/>
      <c r="E967" s="61"/>
      <c r="F967" s="78"/>
      <c r="G967" s="86"/>
      <c r="H967" s="78"/>
      <c r="I967" s="86"/>
      <c r="J967" s="86"/>
      <c r="K967" s="86"/>
      <c r="L967" s="78"/>
      <c r="M967" s="86"/>
      <c r="N967" s="72"/>
      <c r="O967" s="86"/>
      <c r="P967" s="86"/>
      <c r="Q967" s="86"/>
    </row>
    <row r="968" spans="2:17" s="10" customFormat="1" x14ac:dyDescent="0.35">
      <c r="B968" s="61"/>
      <c r="C968" s="61"/>
      <c r="D968" s="61"/>
      <c r="E968" s="61"/>
      <c r="F968" s="78"/>
      <c r="G968" s="86"/>
      <c r="H968" s="78"/>
      <c r="I968" s="86"/>
      <c r="J968" s="86"/>
      <c r="K968" s="86"/>
      <c r="L968" s="78"/>
      <c r="M968" s="86"/>
      <c r="N968" s="72"/>
      <c r="O968" s="86"/>
      <c r="P968" s="86"/>
      <c r="Q968" s="86"/>
    </row>
    <row r="969" spans="2:17" s="121" customFormat="1" x14ac:dyDescent="0.35">
      <c r="B969" s="519" t="s">
        <v>18</v>
      </c>
      <c r="C969" s="484"/>
      <c r="D969" s="484"/>
      <c r="E969" s="484"/>
      <c r="F969" s="445"/>
      <c r="G969" s="431" t="s">
        <v>1146</v>
      </c>
      <c r="H969" s="382"/>
      <c r="I969" s="382"/>
      <c r="J969" s="361"/>
      <c r="K969" s="431" t="s">
        <v>1145</v>
      </c>
      <c r="L969" s="382"/>
      <c r="M969" s="382"/>
      <c r="N969" s="382"/>
      <c r="O969" s="382"/>
      <c r="P969" s="382"/>
      <c r="Q969" s="361"/>
    </row>
    <row r="970" spans="2:17" s="121" customFormat="1" x14ac:dyDescent="0.35">
      <c r="B970" s="498" t="s">
        <v>18</v>
      </c>
      <c r="C970" s="473"/>
      <c r="D970" s="473"/>
      <c r="E970" s="473"/>
      <c r="F970" s="449"/>
      <c r="G970" s="431" t="s">
        <v>1144</v>
      </c>
      <c r="H970" s="361"/>
      <c r="I970" s="122" t="s">
        <v>1143</v>
      </c>
      <c r="J970" s="122" t="s">
        <v>1142</v>
      </c>
      <c r="K970" s="431" t="s">
        <v>1141</v>
      </c>
      <c r="L970" s="361"/>
      <c r="M970" s="431" t="s">
        <v>1140</v>
      </c>
      <c r="N970" s="361"/>
      <c r="O970" s="508" t="s">
        <v>1139</v>
      </c>
      <c r="P970" s="509"/>
      <c r="Q970" s="510"/>
    </row>
    <row r="971" spans="2:17" x14ac:dyDescent="0.35">
      <c r="B971" s="27" t="s">
        <v>18</v>
      </c>
      <c r="C971" s="57" t="s">
        <v>18</v>
      </c>
      <c r="D971" s="57" t="s">
        <v>18</v>
      </c>
      <c r="E971" s="427" t="s">
        <v>705</v>
      </c>
      <c r="F971" s="361"/>
      <c r="G971" s="451" t="s">
        <v>220</v>
      </c>
      <c r="H971" s="361"/>
      <c r="I971" s="38" t="s">
        <v>243</v>
      </c>
      <c r="J971" s="38" t="s">
        <v>220</v>
      </c>
      <c r="K971" s="451" t="s">
        <v>220</v>
      </c>
      <c r="L971" s="361"/>
      <c r="M971" s="44" t="s">
        <v>220</v>
      </c>
      <c r="N971" s="58" t="s">
        <v>224</v>
      </c>
      <c r="O971" s="466" t="s">
        <v>220</v>
      </c>
      <c r="P971" s="531"/>
      <c r="Q971" s="532"/>
    </row>
    <row r="972" spans="2:17" x14ac:dyDescent="0.35">
      <c r="B972" s="27" t="s">
        <v>18</v>
      </c>
      <c r="C972" s="57" t="s">
        <v>18</v>
      </c>
      <c r="D972" s="57" t="s">
        <v>18</v>
      </c>
      <c r="E972" s="427" t="s">
        <v>704</v>
      </c>
      <c r="F972" s="361"/>
      <c r="G972" s="451" t="s">
        <v>220</v>
      </c>
      <c r="H972" s="361"/>
      <c r="I972" s="38" t="s">
        <v>703</v>
      </c>
      <c r="J972" s="38" t="s">
        <v>220</v>
      </c>
      <c r="K972" s="451" t="s">
        <v>220</v>
      </c>
      <c r="L972" s="361"/>
      <c r="M972" s="44" t="s">
        <v>220</v>
      </c>
      <c r="N972" s="58" t="s">
        <v>224</v>
      </c>
      <c r="O972" s="466" t="s">
        <v>220</v>
      </c>
      <c r="P972" s="531"/>
      <c r="Q972" s="532"/>
    </row>
    <row r="973" spans="2:17" x14ac:dyDescent="0.35">
      <c r="B973" s="27" t="s">
        <v>18</v>
      </c>
      <c r="C973" s="57" t="s">
        <v>18</v>
      </c>
      <c r="D973" s="57" t="s">
        <v>18</v>
      </c>
      <c r="E973" s="427" t="s">
        <v>702</v>
      </c>
      <c r="F973" s="361"/>
      <c r="G973" s="451" t="s">
        <v>220</v>
      </c>
      <c r="H973" s="361"/>
      <c r="I973" s="38" t="s">
        <v>220</v>
      </c>
      <c r="J973" s="38" t="s">
        <v>701</v>
      </c>
      <c r="K973" s="451" t="s">
        <v>220</v>
      </c>
      <c r="L973" s="361"/>
      <c r="M973" s="44" t="s">
        <v>220</v>
      </c>
      <c r="N973" s="58" t="s">
        <v>224</v>
      </c>
      <c r="O973" s="466" t="s">
        <v>220</v>
      </c>
      <c r="P973" s="531"/>
      <c r="Q973" s="532"/>
    </row>
    <row r="974" spans="2:17" x14ac:dyDescent="0.35">
      <c r="B974" s="27" t="s">
        <v>18</v>
      </c>
      <c r="C974" s="57" t="s">
        <v>18</v>
      </c>
      <c r="D974" s="57" t="s">
        <v>18</v>
      </c>
      <c r="E974" s="427" t="s">
        <v>700</v>
      </c>
      <c r="F974" s="361"/>
      <c r="G974" s="451" t="s">
        <v>220</v>
      </c>
      <c r="H974" s="361"/>
      <c r="I974" s="38" t="s">
        <v>383</v>
      </c>
      <c r="J974" s="38" t="s">
        <v>220</v>
      </c>
      <c r="K974" s="451" t="s">
        <v>220</v>
      </c>
      <c r="L974" s="361"/>
      <c r="M974" s="44" t="s">
        <v>220</v>
      </c>
      <c r="N974" s="58" t="s">
        <v>224</v>
      </c>
      <c r="O974" s="466" t="s">
        <v>220</v>
      </c>
      <c r="P974" s="531"/>
      <c r="Q974" s="532"/>
    </row>
    <row r="975" spans="2:17" x14ac:dyDescent="0.35">
      <c r="B975" s="83" t="s">
        <v>18</v>
      </c>
      <c r="C975" s="84" t="s">
        <v>18</v>
      </c>
      <c r="D975" s="84" t="s">
        <v>18</v>
      </c>
      <c r="E975" s="536" t="s">
        <v>699</v>
      </c>
      <c r="F975" s="445"/>
      <c r="G975" s="485" t="s">
        <v>220</v>
      </c>
      <c r="H975" s="445"/>
      <c r="I975" s="80" t="s">
        <v>220</v>
      </c>
      <c r="J975" s="80" t="s">
        <v>308</v>
      </c>
      <c r="K975" s="485" t="s">
        <v>220</v>
      </c>
      <c r="L975" s="445"/>
      <c r="M975" s="81" t="s">
        <v>220</v>
      </c>
      <c r="N975" s="88" t="s">
        <v>224</v>
      </c>
      <c r="O975" s="486" t="s">
        <v>220</v>
      </c>
      <c r="P975" s="551"/>
      <c r="Q975" s="552"/>
    </row>
    <row r="976" spans="2:17" x14ac:dyDescent="0.35">
      <c r="B976" s="102" t="s">
        <v>18</v>
      </c>
      <c r="C976" s="103" t="s">
        <v>18</v>
      </c>
      <c r="D976" s="103" t="s">
        <v>18</v>
      </c>
      <c r="E976" s="522" t="s">
        <v>698</v>
      </c>
      <c r="F976" s="515"/>
      <c r="G976" s="523" t="s">
        <v>220</v>
      </c>
      <c r="H976" s="515"/>
      <c r="I976" s="105" t="s">
        <v>220</v>
      </c>
      <c r="J976" s="105" t="s">
        <v>697</v>
      </c>
      <c r="K976" s="523" t="s">
        <v>220</v>
      </c>
      <c r="L976" s="515"/>
      <c r="M976" s="108" t="s">
        <v>220</v>
      </c>
      <c r="N976" s="107" t="s">
        <v>224</v>
      </c>
      <c r="O976" s="524" t="s">
        <v>220</v>
      </c>
      <c r="P976" s="525"/>
      <c r="Q976" s="526"/>
    </row>
    <row r="977" spans="2:17" x14ac:dyDescent="0.35">
      <c r="B977" s="27" t="s">
        <v>18</v>
      </c>
      <c r="C977" s="57" t="s">
        <v>18</v>
      </c>
      <c r="D977" s="57" t="s">
        <v>18</v>
      </c>
      <c r="E977" s="427" t="s">
        <v>696</v>
      </c>
      <c r="F977" s="361"/>
      <c r="G977" s="451" t="s">
        <v>220</v>
      </c>
      <c r="H977" s="361"/>
      <c r="I977" s="38" t="s">
        <v>220</v>
      </c>
      <c r="J977" s="38" t="s">
        <v>695</v>
      </c>
      <c r="K977" s="451" t="s">
        <v>220</v>
      </c>
      <c r="L977" s="361"/>
      <c r="M977" s="44" t="s">
        <v>220</v>
      </c>
      <c r="N977" s="58" t="s">
        <v>224</v>
      </c>
      <c r="O977" s="466" t="s">
        <v>220</v>
      </c>
      <c r="P977" s="531"/>
      <c r="Q977" s="532"/>
    </row>
    <row r="978" spans="2:17" x14ac:dyDescent="0.35">
      <c r="B978" s="83" t="s">
        <v>18</v>
      </c>
      <c r="C978" s="84" t="s">
        <v>18</v>
      </c>
      <c r="D978" s="84" t="s">
        <v>18</v>
      </c>
      <c r="E978" s="536" t="s">
        <v>694</v>
      </c>
      <c r="F978" s="445"/>
      <c r="G978" s="485" t="s">
        <v>220</v>
      </c>
      <c r="H978" s="445"/>
      <c r="I978" s="80" t="s">
        <v>220</v>
      </c>
      <c r="J978" s="80" t="s">
        <v>220</v>
      </c>
      <c r="K978" s="485" t="s">
        <v>383</v>
      </c>
      <c r="L978" s="445"/>
      <c r="M978" s="81" t="s">
        <v>309</v>
      </c>
      <c r="N978" s="88" t="s">
        <v>224</v>
      </c>
      <c r="O978" s="486" t="s">
        <v>220</v>
      </c>
      <c r="P978" s="551"/>
      <c r="Q978" s="552"/>
    </row>
    <row r="979" spans="2:17" x14ac:dyDescent="0.35">
      <c r="B979" s="102" t="s">
        <v>18</v>
      </c>
      <c r="C979" s="103" t="s">
        <v>18</v>
      </c>
      <c r="D979" s="103" t="s">
        <v>18</v>
      </c>
      <c r="E979" s="522" t="s">
        <v>67</v>
      </c>
      <c r="F979" s="515"/>
      <c r="G979" s="523" t="s">
        <v>220</v>
      </c>
      <c r="H979" s="515"/>
      <c r="I979" s="105" t="s">
        <v>220</v>
      </c>
      <c r="J979" s="105" t="s">
        <v>220</v>
      </c>
      <c r="K979" s="523" t="s">
        <v>220</v>
      </c>
      <c r="L979" s="515"/>
      <c r="M979" s="106" t="s">
        <v>307</v>
      </c>
      <c r="N979" s="107" t="s">
        <v>224</v>
      </c>
      <c r="O979" s="524" t="s">
        <v>299</v>
      </c>
      <c r="P979" s="525"/>
      <c r="Q979" s="526"/>
    </row>
    <row r="980" spans="2:17" x14ac:dyDescent="0.35">
      <c r="B980" s="89" t="s">
        <v>18</v>
      </c>
      <c r="C980" s="90" t="s">
        <v>18</v>
      </c>
      <c r="D980" s="90" t="s">
        <v>18</v>
      </c>
      <c r="E980" s="520" t="s">
        <v>693</v>
      </c>
      <c r="F980" s="449"/>
      <c r="G980" s="521" t="s">
        <v>220</v>
      </c>
      <c r="H980" s="449"/>
      <c r="I980" s="91" t="s">
        <v>220</v>
      </c>
      <c r="J980" s="91" t="s">
        <v>308</v>
      </c>
      <c r="K980" s="521" t="s">
        <v>220</v>
      </c>
      <c r="L980" s="449"/>
      <c r="M980" s="92" t="s">
        <v>220</v>
      </c>
      <c r="N980" s="93" t="s">
        <v>224</v>
      </c>
      <c r="O980" s="533" t="s">
        <v>220</v>
      </c>
      <c r="P980" s="534"/>
      <c r="Q980" s="535"/>
    </row>
    <row r="981" spans="2:17" x14ac:dyDescent="0.35">
      <c r="B981" s="27" t="s">
        <v>18</v>
      </c>
      <c r="C981" s="57" t="s">
        <v>18</v>
      </c>
      <c r="D981" s="57" t="s">
        <v>18</v>
      </c>
      <c r="E981" s="427" t="s">
        <v>72</v>
      </c>
      <c r="F981" s="361"/>
      <c r="G981" s="451" t="s">
        <v>220</v>
      </c>
      <c r="H981" s="361"/>
      <c r="I981" s="38" t="s">
        <v>220</v>
      </c>
      <c r="J981" s="38" t="s">
        <v>220</v>
      </c>
      <c r="K981" s="451" t="s">
        <v>220</v>
      </c>
      <c r="L981" s="361"/>
      <c r="M981" s="44" t="s">
        <v>307</v>
      </c>
      <c r="N981" s="58" t="s">
        <v>224</v>
      </c>
      <c r="O981" s="466" t="s">
        <v>294</v>
      </c>
      <c r="P981" s="531"/>
      <c r="Q981" s="532"/>
    </row>
    <row r="982" spans="2:17" x14ac:dyDescent="0.35">
      <c r="B982" s="27" t="s">
        <v>18</v>
      </c>
      <c r="C982" s="57" t="s">
        <v>18</v>
      </c>
      <c r="D982" s="57" t="s">
        <v>18</v>
      </c>
      <c r="E982" s="427" t="s">
        <v>73</v>
      </c>
      <c r="F982" s="361"/>
      <c r="G982" s="451" t="s">
        <v>220</v>
      </c>
      <c r="H982" s="361"/>
      <c r="I982" s="38" t="s">
        <v>220</v>
      </c>
      <c r="J982" s="38" t="s">
        <v>220</v>
      </c>
      <c r="K982" s="451" t="s">
        <v>220</v>
      </c>
      <c r="L982" s="361"/>
      <c r="M982" s="44" t="s">
        <v>307</v>
      </c>
      <c r="N982" s="58" t="s">
        <v>224</v>
      </c>
      <c r="O982" s="466" t="s">
        <v>300</v>
      </c>
      <c r="P982" s="531"/>
      <c r="Q982" s="532"/>
    </row>
    <row r="983" spans="2:17" x14ac:dyDescent="0.35">
      <c r="B983" s="27" t="s">
        <v>18</v>
      </c>
      <c r="C983" s="57" t="s">
        <v>18</v>
      </c>
      <c r="D983" s="57" t="s">
        <v>18</v>
      </c>
      <c r="E983" s="427" t="s">
        <v>73</v>
      </c>
      <c r="F983" s="361"/>
      <c r="G983" s="451" t="s">
        <v>220</v>
      </c>
      <c r="H983" s="361"/>
      <c r="I983" s="38" t="s">
        <v>220</v>
      </c>
      <c r="J983" s="38" t="s">
        <v>220</v>
      </c>
      <c r="K983" s="451" t="s">
        <v>300</v>
      </c>
      <c r="L983" s="361"/>
      <c r="M983" s="44" t="s">
        <v>309</v>
      </c>
      <c r="N983" s="58" t="s">
        <v>224</v>
      </c>
      <c r="O983" s="466" t="s">
        <v>220</v>
      </c>
      <c r="P983" s="531"/>
      <c r="Q983" s="532"/>
    </row>
    <row r="984" spans="2:17" x14ac:dyDescent="0.35">
      <c r="B984" s="27" t="s">
        <v>18</v>
      </c>
      <c r="C984" s="57" t="s">
        <v>18</v>
      </c>
      <c r="D984" s="57" t="s">
        <v>18</v>
      </c>
      <c r="E984" s="427" t="s">
        <v>692</v>
      </c>
      <c r="F984" s="361"/>
      <c r="G984" s="451" t="s">
        <v>220</v>
      </c>
      <c r="H984" s="361"/>
      <c r="I984" s="38" t="s">
        <v>586</v>
      </c>
      <c r="J984" s="38" t="s">
        <v>220</v>
      </c>
      <c r="K984" s="451" t="s">
        <v>220</v>
      </c>
      <c r="L984" s="361"/>
      <c r="M984" s="44" t="s">
        <v>220</v>
      </c>
      <c r="N984" s="58" t="s">
        <v>224</v>
      </c>
      <c r="O984" s="466" t="s">
        <v>220</v>
      </c>
      <c r="P984" s="531"/>
      <c r="Q984" s="532"/>
    </row>
    <row r="985" spans="2:17" x14ac:dyDescent="0.35">
      <c r="B985" s="27" t="s">
        <v>18</v>
      </c>
      <c r="C985" s="57" t="s">
        <v>18</v>
      </c>
      <c r="D985" s="57" t="s">
        <v>18</v>
      </c>
      <c r="E985" s="427" t="s">
        <v>691</v>
      </c>
      <c r="F985" s="361"/>
      <c r="G985" s="451" t="s">
        <v>220</v>
      </c>
      <c r="H985" s="361"/>
      <c r="I985" s="38" t="s">
        <v>300</v>
      </c>
      <c r="J985" s="38" t="s">
        <v>220</v>
      </c>
      <c r="K985" s="451" t="s">
        <v>220</v>
      </c>
      <c r="L985" s="361"/>
      <c r="M985" s="44" t="s">
        <v>220</v>
      </c>
      <c r="N985" s="58" t="s">
        <v>224</v>
      </c>
      <c r="O985" s="466" t="s">
        <v>220</v>
      </c>
      <c r="P985" s="531"/>
      <c r="Q985" s="532"/>
    </row>
    <row r="986" spans="2:17" s="173" customFormat="1" x14ac:dyDescent="0.35">
      <c r="B986" s="179"/>
      <c r="C986" s="179"/>
      <c r="D986" s="179"/>
      <c r="E986" s="179"/>
      <c r="F986" s="182"/>
      <c r="G986" s="199"/>
      <c r="H986" s="182"/>
      <c r="I986" s="199"/>
      <c r="J986" s="199"/>
      <c r="K986" s="199"/>
      <c r="L986" s="182"/>
      <c r="M986" s="199"/>
      <c r="N986" s="181"/>
      <c r="O986" s="199"/>
      <c r="P986" s="199"/>
      <c r="Q986" s="199"/>
    </row>
    <row r="987" spans="2:17" s="173" customFormat="1" x14ac:dyDescent="0.35">
      <c r="B987" s="179"/>
      <c r="C987" s="179"/>
      <c r="D987" s="179"/>
      <c r="E987" s="179"/>
      <c r="F987" s="182"/>
      <c r="G987" s="199"/>
      <c r="H987" s="182"/>
      <c r="I987" s="199"/>
      <c r="J987" s="199"/>
      <c r="K987" s="199"/>
      <c r="L987" s="182"/>
      <c r="M987" s="199"/>
      <c r="N987" s="181"/>
      <c r="O987" s="199"/>
      <c r="P987" s="199"/>
      <c r="Q987" s="199"/>
    </row>
    <row r="988" spans="2:17" x14ac:dyDescent="0.35">
      <c r="B988" s="49"/>
      <c r="C988" s="49"/>
      <c r="D988" s="49"/>
      <c r="E988" s="49"/>
      <c r="F988" s="74"/>
      <c r="G988" s="86"/>
      <c r="H988" s="74"/>
      <c r="I988" s="86"/>
      <c r="J988" s="86"/>
      <c r="K988" s="86"/>
      <c r="L988" s="74"/>
      <c r="M988" s="86"/>
      <c r="N988" s="72"/>
      <c r="O988" s="86"/>
      <c r="P988" s="86"/>
      <c r="Q988" s="86"/>
    </row>
    <row r="989" spans="2:17" x14ac:dyDescent="0.35">
      <c r="B989" s="49"/>
      <c r="C989" s="49"/>
      <c r="D989" s="49"/>
      <c r="E989" s="49"/>
      <c r="F989" s="74"/>
      <c r="G989" s="86"/>
      <c r="H989" s="74"/>
      <c r="I989" s="86"/>
      <c r="J989" s="86"/>
      <c r="K989" s="86"/>
      <c r="L989" s="74"/>
      <c r="M989" s="86"/>
      <c r="N989" s="72"/>
      <c r="O989" s="86"/>
      <c r="P989" s="86"/>
      <c r="Q989" s="86"/>
    </row>
    <row r="990" spans="2:17" s="121" customFormat="1" x14ac:dyDescent="0.35">
      <c r="B990" s="519" t="s">
        <v>18</v>
      </c>
      <c r="C990" s="484"/>
      <c r="D990" s="484"/>
      <c r="E990" s="484"/>
      <c r="F990" s="445"/>
      <c r="G990" s="431" t="s">
        <v>1146</v>
      </c>
      <c r="H990" s="382"/>
      <c r="I990" s="382"/>
      <c r="J990" s="361"/>
      <c r="K990" s="431" t="s">
        <v>1145</v>
      </c>
      <c r="L990" s="382"/>
      <c r="M990" s="382"/>
      <c r="N990" s="382"/>
      <c r="O990" s="382"/>
      <c r="P990" s="382"/>
      <c r="Q990" s="361"/>
    </row>
    <row r="991" spans="2:17" s="121" customFormat="1" x14ac:dyDescent="0.35">
      <c r="B991" s="498" t="s">
        <v>18</v>
      </c>
      <c r="C991" s="473"/>
      <c r="D991" s="473"/>
      <c r="E991" s="473"/>
      <c r="F991" s="449"/>
      <c r="G991" s="431" t="s">
        <v>1144</v>
      </c>
      <c r="H991" s="361"/>
      <c r="I991" s="122" t="s">
        <v>1143</v>
      </c>
      <c r="J991" s="122" t="s">
        <v>1142</v>
      </c>
      <c r="K991" s="431" t="s">
        <v>1141</v>
      </c>
      <c r="L991" s="361"/>
      <c r="M991" s="431" t="s">
        <v>1140</v>
      </c>
      <c r="N991" s="361"/>
      <c r="O991" s="508" t="s">
        <v>1139</v>
      </c>
      <c r="P991" s="509"/>
      <c r="Q991" s="510"/>
    </row>
    <row r="992" spans="2:17" x14ac:dyDescent="0.35">
      <c r="B992" s="27" t="s">
        <v>18</v>
      </c>
      <c r="C992" s="57" t="s">
        <v>18</v>
      </c>
      <c r="D992" s="57" t="s">
        <v>18</v>
      </c>
      <c r="E992" s="427" t="s">
        <v>690</v>
      </c>
      <c r="F992" s="361"/>
      <c r="G992" s="451" t="s">
        <v>220</v>
      </c>
      <c r="H992" s="361"/>
      <c r="I992" s="38" t="s">
        <v>220</v>
      </c>
      <c r="J992" s="38" t="s">
        <v>308</v>
      </c>
      <c r="K992" s="451" t="s">
        <v>220</v>
      </c>
      <c r="L992" s="361"/>
      <c r="M992" s="44" t="s">
        <v>220</v>
      </c>
      <c r="N992" s="58" t="s">
        <v>224</v>
      </c>
      <c r="O992" s="466" t="s">
        <v>220</v>
      </c>
      <c r="P992" s="531"/>
      <c r="Q992" s="532"/>
    </row>
    <row r="993" spans="2:17" x14ac:dyDescent="0.35">
      <c r="B993" s="27" t="s">
        <v>18</v>
      </c>
      <c r="C993" s="57" t="s">
        <v>18</v>
      </c>
      <c r="D993" s="57" t="s">
        <v>18</v>
      </c>
      <c r="E993" s="427" t="s">
        <v>689</v>
      </c>
      <c r="F993" s="361"/>
      <c r="G993" s="451" t="s">
        <v>220</v>
      </c>
      <c r="H993" s="361"/>
      <c r="I993" s="38" t="s">
        <v>383</v>
      </c>
      <c r="J993" s="38" t="s">
        <v>220</v>
      </c>
      <c r="K993" s="451" t="s">
        <v>220</v>
      </c>
      <c r="L993" s="361"/>
      <c r="M993" s="44" t="s">
        <v>220</v>
      </c>
      <c r="N993" s="58" t="s">
        <v>224</v>
      </c>
      <c r="O993" s="466" t="s">
        <v>220</v>
      </c>
      <c r="P993" s="531"/>
      <c r="Q993" s="532"/>
    </row>
    <row r="994" spans="2:17" x14ac:dyDescent="0.35">
      <c r="B994" s="27" t="s">
        <v>18</v>
      </c>
      <c r="C994" s="57" t="s">
        <v>18</v>
      </c>
      <c r="D994" s="57" t="s">
        <v>18</v>
      </c>
      <c r="E994" s="427" t="s">
        <v>688</v>
      </c>
      <c r="F994" s="361"/>
      <c r="G994" s="451" t="s">
        <v>220</v>
      </c>
      <c r="H994" s="361"/>
      <c r="I994" s="38" t="s">
        <v>220</v>
      </c>
      <c r="J994" s="38" t="s">
        <v>308</v>
      </c>
      <c r="K994" s="451" t="s">
        <v>220</v>
      </c>
      <c r="L994" s="361"/>
      <c r="M994" s="44" t="s">
        <v>220</v>
      </c>
      <c r="N994" s="58" t="s">
        <v>224</v>
      </c>
      <c r="O994" s="466" t="s">
        <v>220</v>
      </c>
      <c r="P994" s="531"/>
      <c r="Q994" s="532"/>
    </row>
    <row r="995" spans="2:17" x14ac:dyDescent="0.35">
      <c r="B995" s="27" t="s">
        <v>18</v>
      </c>
      <c r="C995" s="57" t="s">
        <v>18</v>
      </c>
      <c r="D995" s="57" t="s">
        <v>18</v>
      </c>
      <c r="E995" s="427" t="s">
        <v>80</v>
      </c>
      <c r="F995" s="361"/>
      <c r="G995" s="451" t="s">
        <v>220</v>
      </c>
      <c r="H995" s="361"/>
      <c r="I995" s="38" t="s">
        <v>220</v>
      </c>
      <c r="J995" s="38" t="s">
        <v>220</v>
      </c>
      <c r="K995" s="451" t="s">
        <v>308</v>
      </c>
      <c r="L995" s="361"/>
      <c r="M995" s="44" t="s">
        <v>309</v>
      </c>
      <c r="N995" s="58" t="s">
        <v>224</v>
      </c>
      <c r="O995" s="466" t="s">
        <v>220</v>
      </c>
      <c r="P995" s="531"/>
      <c r="Q995" s="532"/>
    </row>
    <row r="996" spans="2:17" x14ac:dyDescent="0.35">
      <c r="B996" s="27" t="s">
        <v>18</v>
      </c>
      <c r="C996" s="57" t="s">
        <v>18</v>
      </c>
      <c r="D996" s="57" t="s">
        <v>18</v>
      </c>
      <c r="E996" s="427" t="s">
        <v>80</v>
      </c>
      <c r="F996" s="361"/>
      <c r="G996" s="451" t="s">
        <v>220</v>
      </c>
      <c r="H996" s="361"/>
      <c r="I996" s="38" t="s">
        <v>220</v>
      </c>
      <c r="J996" s="38" t="s">
        <v>220</v>
      </c>
      <c r="K996" s="451" t="s">
        <v>220</v>
      </c>
      <c r="L996" s="361"/>
      <c r="M996" s="44" t="s">
        <v>307</v>
      </c>
      <c r="N996" s="58" t="s">
        <v>224</v>
      </c>
      <c r="O996" s="466" t="s">
        <v>300</v>
      </c>
      <c r="P996" s="531"/>
      <c r="Q996" s="532"/>
    </row>
    <row r="997" spans="2:17" x14ac:dyDescent="0.35">
      <c r="B997" s="27" t="s">
        <v>18</v>
      </c>
      <c r="C997" s="57" t="s">
        <v>18</v>
      </c>
      <c r="D997" s="57" t="s">
        <v>18</v>
      </c>
      <c r="E997" s="427" t="s">
        <v>687</v>
      </c>
      <c r="F997" s="361"/>
      <c r="G997" s="451" t="s">
        <v>220</v>
      </c>
      <c r="H997" s="361"/>
      <c r="I997" s="38" t="s">
        <v>686</v>
      </c>
      <c r="J997" s="38" t="s">
        <v>220</v>
      </c>
      <c r="K997" s="451" t="s">
        <v>220</v>
      </c>
      <c r="L997" s="361"/>
      <c r="M997" s="44" t="s">
        <v>220</v>
      </c>
      <c r="N997" s="58" t="s">
        <v>224</v>
      </c>
      <c r="O997" s="466" t="s">
        <v>220</v>
      </c>
      <c r="P997" s="531"/>
      <c r="Q997" s="532"/>
    </row>
    <row r="998" spans="2:17" x14ac:dyDescent="0.35">
      <c r="B998" s="27" t="s">
        <v>18</v>
      </c>
      <c r="C998" s="57" t="s">
        <v>18</v>
      </c>
      <c r="D998" s="57" t="s">
        <v>18</v>
      </c>
      <c r="E998" s="427" t="s">
        <v>88</v>
      </c>
      <c r="F998" s="361"/>
      <c r="G998" s="451" t="s">
        <v>220</v>
      </c>
      <c r="H998" s="361"/>
      <c r="I998" s="38" t="s">
        <v>220</v>
      </c>
      <c r="J998" s="38" t="s">
        <v>220</v>
      </c>
      <c r="K998" s="451" t="s">
        <v>308</v>
      </c>
      <c r="L998" s="361"/>
      <c r="M998" s="44" t="s">
        <v>309</v>
      </c>
      <c r="N998" s="58" t="s">
        <v>224</v>
      </c>
      <c r="O998" s="466" t="s">
        <v>220</v>
      </c>
      <c r="P998" s="531"/>
      <c r="Q998" s="532"/>
    </row>
    <row r="999" spans="2:17" x14ac:dyDescent="0.35">
      <c r="B999" s="27" t="s">
        <v>18</v>
      </c>
      <c r="C999" s="57" t="s">
        <v>18</v>
      </c>
      <c r="D999" s="57" t="s">
        <v>18</v>
      </c>
      <c r="E999" s="427" t="s">
        <v>88</v>
      </c>
      <c r="F999" s="361"/>
      <c r="G999" s="451" t="s">
        <v>220</v>
      </c>
      <c r="H999" s="361"/>
      <c r="I999" s="38" t="s">
        <v>220</v>
      </c>
      <c r="J999" s="38" t="s">
        <v>220</v>
      </c>
      <c r="K999" s="451" t="s">
        <v>220</v>
      </c>
      <c r="L999" s="361"/>
      <c r="M999" s="44" t="s">
        <v>307</v>
      </c>
      <c r="N999" s="58" t="s">
        <v>224</v>
      </c>
      <c r="O999" s="466" t="s">
        <v>300</v>
      </c>
      <c r="P999" s="531"/>
      <c r="Q999" s="532"/>
    </row>
    <row r="1000" spans="2:17" x14ac:dyDescent="0.35">
      <c r="B1000" s="27" t="s">
        <v>18</v>
      </c>
      <c r="C1000" s="57" t="s">
        <v>18</v>
      </c>
      <c r="D1000" s="57" t="s">
        <v>18</v>
      </c>
      <c r="E1000" s="427" t="s">
        <v>685</v>
      </c>
      <c r="F1000" s="361"/>
      <c r="G1000" s="451" t="s">
        <v>220</v>
      </c>
      <c r="H1000" s="361"/>
      <c r="I1000" s="38" t="s">
        <v>220</v>
      </c>
      <c r="J1000" s="38" t="s">
        <v>308</v>
      </c>
      <c r="K1000" s="451" t="s">
        <v>220</v>
      </c>
      <c r="L1000" s="361"/>
      <c r="M1000" s="44" t="s">
        <v>220</v>
      </c>
      <c r="N1000" s="58" t="s">
        <v>224</v>
      </c>
      <c r="O1000" s="466" t="s">
        <v>220</v>
      </c>
      <c r="P1000" s="531"/>
      <c r="Q1000" s="532"/>
    </row>
    <row r="1001" spans="2:17" x14ac:dyDescent="0.35">
      <c r="B1001" s="27" t="s">
        <v>18</v>
      </c>
      <c r="C1001" s="57" t="s">
        <v>18</v>
      </c>
      <c r="D1001" s="57" t="s">
        <v>18</v>
      </c>
      <c r="E1001" s="427" t="s">
        <v>684</v>
      </c>
      <c r="F1001" s="361"/>
      <c r="G1001" s="451" t="s">
        <v>220</v>
      </c>
      <c r="H1001" s="361"/>
      <c r="I1001" s="38" t="s">
        <v>220</v>
      </c>
      <c r="J1001" s="38" t="s">
        <v>437</v>
      </c>
      <c r="K1001" s="451" t="s">
        <v>220</v>
      </c>
      <c r="L1001" s="361"/>
      <c r="M1001" s="44" t="s">
        <v>220</v>
      </c>
      <c r="N1001" s="58" t="s">
        <v>224</v>
      </c>
      <c r="O1001" s="466" t="s">
        <v>220</v>
      </c>
      <c r="P1001" s="531"/>
      <c r="Q1001" s="532"/>
    </row>
    <row r="1002" spans="2:17" x14ac:dyDescent="0.35">
      <c r="B1002" s="27" t="s">
        <v>18</v>
      </c>
      <c r="C1002" s="57" t="s">
        <v>18</v>
      </c>
      <c r="D1002" s="57" t="s">
        <v>18</v>
      </c>
      <c r="E1002" s="427" t="s">
        <v>90</v>
      </c>
      <c r="F1002" s="361"/>
      <c r="G1002" s="451" t="s">
        <v>220</v>
      </c>
      <c r="H1002" s="361"/>
      <c r="I1002" s="38" t="s">
        <v>220</v>
      </c>
      <c r="J1002" s="38" t="s">
        <v>220</v>
      </c>
      <c r="K1002" s="451" t="s">
        <v>220</v>
      </c>
      <c r="L1002" s="361"/>
      <c r="M1002" s="44" t="s">
        <v>307</v>
      </c>
      <c r="N1002" s="58" t="s">
        <v>224</v>
      </c>
      <c r="O1002" s="466" t="s">
        <v>300</v>
      </c>
      <c r="P1002" s="531"/>
      <c r="Q1002" s="532"/>
    </row>
    <row r="1003" spans="2:17" x14ac:dyDescent="0.35">
      <c r="B1003" s="27" t="s">
        <v>18</v>
      </c>
      <c r="C1003" s="57" t="s">
        <v>18</v>
      </c>
      <c r="D1003" s="57" t="s">
        <v>18</v>
      </c>
      <c r="E1003" s="427" t="s">
        <v>90</v>
      </c>
      <c r="F1003" s="361"/>
      <c r="G1003" s="451" t="s">
        <v>220</v>
      </c>
      <c r="H1003" s="361"/>
      <c r="I1003" s="38" t="s">
        <v>220</v>
      </c>
      <c r="J1003" s="38" t="s">
        <v>220</v>
      </c>
      <c r="K1003" s="451" t="s">
        <v>308</v>
      </c>
      <c r="L1003" s="361"/>
      <c r="M1003" s="44" t="s">
        <v>309</v>
      </c>
      <c r="N1003" s="58" t="s">
        <v>224</v>
      </c>
      <c r="O1003" s="466" t="s">
        <v>220</v>
      </c>
      <c r="P1003" s="531"/>
      <c r="Q1003" s="532"/>
    </row>
    <row r="1004" spans="2:17" x14ac:dyDescent="0.35">
      <c r="B1004" s="83" t="s">
        <v>18</v>
      </c>
      <c r="C1004" s="84" t="s">
        <v>18</v>
      </c>
      <c r="D1004" s="84" t="s">
        <v>18</v>
      </c>
      <c r="E1004" s="536" t="s">
        <v>683</v>
      </c>
      <c r="F1004" s="445"/>
      <c r="G1004" s="485" t="s">
        <v>220</v>
      </c>
      <c r="H1004" s="445"/>
      <c r="I1004" s="80" t="s">
        <v>220</v>
      </c>
      <c r="J1004" s="80" t="s">
        <v>682</v>
      </c>
      <c r="K1004" s="485" t="s">
        <v>220</v>
      </c>
      <c r="L1004" s="445"/>
      <c r="M1004" s="81" t="s">
        <v>220</v>
      </c>
      <c r="N1004" s="88" t="s">
        <v>224</v>
      </c>
      <c r="O1004" s="486" t="s">
        <v>220</v>
      </c>
      <c r="P1004" s="551"/>
      <c r="Q1004" s="552"/>
    </row>
    <row r="1005" spans="2:17" x14ac:dyDescent="0.35">
      <c r="B1005" s="102" t="s">
        <v>18</v>
      </c>
      <c r="C1005" s="103" t="s">
        <v>18</v>
      </c>
      <c r="D1005" s="103" t="s">
        <v>18</v>
      </c>
      <c r="E1005" s="522" t="s">
        <v>681</v>
      </c>
      <c r="F1005" s="515"/>
      <c r="G1005" s="523" t="s">
        <v>220</v>
      </c>
      <c r="H1005" s="515"/>
      <c r="I1005" s="105" t="s">
        <v>220</v>
      </c>
      <c r="J1005" s="105" t="s">
        <v>308</v>
      </c>
      <c r="K1005" s="523" t="s">
        <v>220</v>
      </c>
      <c r="L1005" s="515"/>
      <c r="M1005" s="106" t="s">
        <v>220</v>
      </c>
      <c r="N1005" s="107" t="s">
        <v>224</v>
      </c>
      <c r="O1005" s="524" t="s">
        <v>220</v>
      </c>
      <c r="P1005" s="525"/>
      <c r="Q1005" s="526"/>
    </row>
    <row r="1006" spans="2:17" x14ac:dyDescent="0.35">
      <c r="B1006" s="89" t="s">
        <v>18</v>
      </c>
      <c r="C1006" s="90" t="s">
        <v>18</v>
      </c>
      <c r="D1006" s="90" t="s">
        <v>18</v>
      </c>
      <c r="E1006" s="520" t="s">
        <v>103</v>
      </c>
      <c r="F1006" s="449"/>
      <c r="G1006" s="521" t="s">
        <v>220</v>
      </c>
      <c r="H1006" s="449"/>
      <c r="I1006" s="91" t="s">
        <v>220</v>
      </c>
      <c r="J1006" s="91" t="s">
        <v>220</v>
      </c>
      <c r="K1006" s="521" t="s">
        <v>220</v>
      </c>
      <c r="L1006" s="449"/>
      <c r="M1006" s="92" t="s">
        <v>307</v>
      </c>
      <c r="N1006" s="93" t="s">
        <v>224</v>
      </c>
      <c r="O1006" s="533" t="s">
        <v>300</v>
      </c>
      <c r="P1006" s="534"/>
      <c r="Q1006" s="535"/>
    </row>
    <row r="1007" spans="2:17" s="10" customFormat="1" x14ac:dyDescent="0.35">
      <c r="B1007" s="61"/>
      <c r="C1007" s="61"/>
      <c r="D1007" s="61"/>
      <c r="E1007" s="61"/>
      <c r="F1007" s="78"/>
      <c r="G1007" s="86"/>
      <c r="H1007" s="78"/>
      <c r="I1007" s="86"/>
      <c r="J1007" s="86"/>
      <c r="K1007" s="86"/>
      <c r="L1007" s="78"/>
      <c r="M1007" s="86"/>
      <c r="N1007" s="72"/>
      <c r="O1007" s="86"/>
      <c r="P1007" s="86"/>
      <c r="Q1007" s="86"/>
    </row>
    <row r="1008" spans="2:17" s="10" customFormat="1" x14ac:dyDescent="0.35">
      <c r="B1008" s="61"/>
      <c r="C1008" s="61"/>
      <c r="D1008" s="61"/>
      <c r="E1008" s="61"/>
      <c r="F1008" s="78"/>
      <c r="G1008" s="86"/>
      <c r="H1008" s="78"/>
      <c r="I1008" s="86"/>
      <c r="J1008" s="86"/>
      <c r="K1008" s="86"/>
      <c r="L1008" s="78"/>
      <c r="M1008" s="86"/>
      <c r="N1008" s="72"/>
      <c r="O1008" s="86"/>
      <c r="P1008" s="86"/>
      <c r="Q1008" s="86"/>
    </row>
    <row r="1009" spans="2:17" s="173" customFormat="1" x14ac:dyDescent="0.35">
      <c r="B1009" s="179"/>
      <c r="C1009" s="179"/>
      <c r="D1009" s="179"/>
      <c r="E1009" s="179"/>
      <c r="F1009" s="182"/>
      <c r="G1009" s="199"/>
      <c r="H1009" s="182"/>
      <c r="I1009" s="199"/>
      <c r="J1009" s="199"/>
      <c r="K1009" s="199"/>
      <c r="L1009" s="182"/>
      <c r="M1009" s="199"/>
      <c r="N1009" s="181"/>
      <c r="O1009" s="199"/>
      <c r="P1009" s="199"/>
      <c r="Q1009" s="199"/>
    </row>
    <row r="1010" spans="2:17" s="173" customFormat="1" x14ac:dyDescent="0.35">
      <c r="B1010" s="179"/>
      <c r="C1010" s="179"/>
      <c r="D1010" s="179"/>
      <c r="E1010" s="179"/>
      <c r="F1010" s="182"/>
      <c r="G1010" s="199"/>
      <c r="H1010" s="182"/>
      <c r="I1010" s="199"/>
      <c r="J1010" s="199"/>
      <c r="K1010" s="199"/>
      <c r="L1010" s="182"/>
      <c r="M1010" s="199"/>
      <c r="N1010" s="181"/>
      <c r="O1010" s="199"/>
      <c r="P1010" s="199"/>
      <c r="Q1010" s="199"/>
    </row>
    <row r="1011" spans="2:17" s="121" customFormat="1" x14ac:dyDescent="0.35">
      <c r="B1011" s="519" t="s">
        <v>18</v>
      </c>
      <c r="C1011" s="484"/>
      <c r="D1011" s="484"/>
      <c r="E1011" s="484"/>
      <c r="F1011" s="445"/>
      <c r="G1011" s="431" t="s">
        <v>1146</v>
      </c>
      <c r="H1011" s="382"/>
      <c r="I1011" s="382"/>
      <c r="J1011" s="361"/>
      <c r="K1011" s="431" t="s">
        <v>1145</v>
      </c>
      <c r="L1011" s="382"/>
      <c r="M1011" s="382"/>
      <c r="N1011" s="382"/>
      <c r="O1011" s="382"/>
      <c r="P1011" s="382"/>
      <c r="Q1011" s="361"/>
    </row>
    <row r="1012" spans="2:17" s="121" customFormat="1" x14ac:dyDescent="0.35">
      <c r="B1012" s="498" t="s">
        <v>18</v>
      </c>
      <c r="C1012" s="473"/>
      <c r="D1012" s="473"/>
      <c r="E1012" s="473"/>
      <c r="F1012" s="449"/>
      <c r="G1012" s="431" t="s">
        <v>1144</v>
      </c>
      <c r="H1012" s="361"/>
      <c r="I1012" s="122" t="s">
        <v>1143</v>
      </c>
      <c r="J1012" s="122" t="s">
        <v>1142</v>
      </c>
      <c r="K1012" s="431" t="s">
        <v>1141</v>
      </c>
      <c r="L1012" s="361"/>
      <c r="M1012" s="431" t="s">
        <v>1140</v>
      </c>
      <c r="N1012" s="361"/>
      <c r="O1012" s="508" t="s">
        <v>1139</v>
      </c>
      <c r="P1012" s="509"/>
      <c r="Q1012" s="510"/>
    </row>
    <row r="1013" spans="2:17" x14ac:dyDescent="0.35">
      <c r="B1013" s="27" t="s">
        <v>18</v>
      </c>
      <c r="C1013" s="57" t="s">
        <v>18</v>
      </c>
      <c r="D1013" s="57" t="s">
        <v>18</v>
      </c>
      <c r="E1013" s="427" t="s">
        <v>112</v>
      </c>
      <c r="F1013" s="361"/>
      <c r="G1013" s="451" t="s">
        <v>220</v>
      </c>
      <c r="H1013" s="361"/>
      <c r="I1013" s="38" t="s">
        <v>220</v>
      </c>
      <c r="J1013" s="38" t="s">
        <v>220</v>
      </c>
      <c r="K1013" s="451" t="s">
        <v>220</v>
      </c>
      <c r="L1013" s="361"/>
      <c r="M1013" s="44" t="s">
        <v>307</v>
      </c>
      <c r="N1013" s="58" t="s">
        <v>224</v>
      </c>
      <c r="O1013" s="466" t="s">
        <v>300</v>
      </c>
      <c r="P1013" s="531"/>
      <c r="Q1013" s="532"/>
    </row>
    <row r="1014" spans="2:17" x14ac:dyDescent="0.35">
      <c r="B1014" s="27" t="s">
        <v>18</v>
      </c>
      <c r="C1014" s="57" t="s">
        <v>18</v>
      </c>
      <c r="D1014" s="57" t="s">
        <v>18</v>
      </c>
      <c r="E1014" s="427" t="s">
        <v>113</v>
      </c>
      <c r="F1014" s="361"/>
      <c r="G1014" s="451" t="s">
        <v>220</v>
      </c>
      <c r="H1014" s="361"/>
      <c r="I1014" s="38" t="s">
        <v>220</v>
      </c>
      <c r="J1014" s="38" t="s">
        <v>220</v>
      </c>
      <c r="K1014" s="451" t="s">
        <v>220</v>
      </c>
      <c r="L1014" s="361"/>
      <c r="M1014" s="44" t="s">
        <v>307</v>
      </c>
      <c r="N1014" s="58" t="s">
        <v>224</v>
      </c>
      <c r="O1014" s="466" t="s">
        <v>276</v>
      </c>
      <c r="P1014" s="531"/>
      <c r="Q1014" s="532"/>
    </row>
    <row r="1015" spans="2:17" x14ac:dyDescent="0.35">
      <c r="B1015" s="27" t="s">
        <v>18</v>
      </c>
      <c r="C1015" s="57" t="s">
        <v>18</v>
      </c>
      <c r="D1015" s="57" t="s">
        <v>18</v>
      </c>
      <c r="E1015" s="427" t="s">
        <v>113</v>
      </c>
      <c r="F1015" s="361"/>
      <c r="G1015" s="451" t="s">
        <v>220</v>
      </c>
      <c r="H1015" s="361"/>
      <c r="I1015" s="38" t="s">
        <v>220</v>
      </c>
      <c r="J1015" s="38" t="s">
        <v>220</v>
      </c>
      <c r="K1015" s="451" t="s">
        <v>298</v>
      </c>
      <c r="L1015" s="361"/>
      <c r="M1015" s="44" t="s">
        <v>309</v>
      </c>
      <c r="N1015" s="58" t="s">
        <v>224</v>
      </c>
      <c r="O1015" s="466" t="s">
        <v>220</v>
      </c>
      <c r="P1015" s="531"/>
      <c r="Q1015" s="532"/>
    </row>
    <row r="1016" spans="2:17" x14ac:dyDescent="0.35">
      <c r="B1016" s="27" t="s">
        <v>18</v>
      </c>
      <c r="C1016" s="57" t="s">
        <v>18</v>
      </c>
      <c r="D1016" s="57" t="s">
        <v>18</v>
      </c>
      <c r="E1016" s="427" t="s">
        <v>117</v>
      </c>
      <c r="F1016" s="361"/>
      <c r="G1016" s="451" t="s">
        <v>220</v>
      </c>
      <c r="H1016" s="361"/>
      <c r="I1016" s="38" t="s">
        <v>220</v>
      </c>
      <c r="J1016" s="38" t="s">
        <v>220</v>
      </c>
      <c r="K1016" s="451" t="s">
        <v>300</v>
      </c>
      <c r="L1016" s="361"/>
      <c r="M1016" s="44" t="s">
        <v>309</v>
      </c>
      <c r="N1016" s="58" t="s">
        <v>224</v>
      </c>
      <c r="O1016" s="466" t="s">
        <v>220</v>
      </c>
      <c r="P1016" s="531"/>
      <c r="Q1016" s="532"/>
    </row>
    <row r="1017" spans="2:17" x14ac:dyDescent="0.35">
      <c r="B1017" s="27" t="s">
        <v>18</v>
      </c>
      <c r="C1017" s="57" t="s">
        <v>18</v>
      </c>
      <c r="D1017" s="57" t="s">
        <v>18</v>
      </c>
      <c r="E1017" s="427" t="s">
        <v>117</v>
      </c>
      <c r="F1017" s="361"/>
      <c r="G1017" s="451" t="s">
        <v>220</v>
      </c>
      <c r="H1017" s="361"/>
      <c r="I1017" s="38" t="s">
        <v>220</v>
      </c>
      <c r="J1017" s="38" t="s">
        <v>220</v>
      </c>
      <c r="K1017" s="451" t="s">
        <v>220</v>
      </c>
      <c r="L1017" s="361"/>
      <c r="M1017" s="44" t="s">
        <v>307</v>
      </c>
      <c r="N1017" s="58" t="s">
        <v>224</v>
      </c>
      <c r="O1017" s="466" t="s">
        <v>300</v>
      </c>
      <c r="P1017" s="531"/>
      <c r="Q1017" s="532"/>
    </row>
    <row r="1018" spans="2:17" x14ac:dyDescent="0.35">
      <c r="B1018" s="27" t="s">
        <v>18</v>
      </c>
      <c r="C1018" s="57" t="s">
        <v>18</v>
      </c>
      <c r="D1018" s="57" t="s">
        <v>18</v>
      </c>
      <c r="E1018" s="427" t="s">
        <v>680</v>
      </c>
      <c r="F1018" s="361"/>
      <c r="G1018" s="451" t="s">
        <v>220</v>
      </c>
      <c r="H1018" s="361"/>
      <c r="I1018" s="38" t="s">
        <v>220</v>
      </c>
      <c r="J1018" s="38" t="s">
        <v>220</v>
      </c>
      <c r="K1018" s="451" t="s">
        <v>300</v>
      </c>
      <c r="L1018" s="361"/>
      <c r="M1018" s="44" t="s">
        <v>309</v>
      </c>
      <c r="N1018" s="58" t="s">
        <v>224</v>
      </c>
      <c r="O1018" s="466" t="s">
        <v>220</v>
      </c>
      <c r="P1018" s="531"/>
      <c r="Q1018" s="532"/>
    </row>
    <row r="1019" spans="2:17" x14ac:dyDescent="0.35">
      <c r="B1019" s="27" t="s">
        <v>18</v>
      </c>
      <c r="C1019" s="57" t="s">
        <v>18</v>
      </c>
      <c r="D1019" s="57" t="s">
        <v>18</v>
      </c>
      <c r="E1019" s="427" t="s">
        <v>120</v>
      </c>
      <c r="F1019" s="361"/>
      <c r="G1019" s="451" t="s">
        <v>220</v>
      </c>
      <c r="H1019" s="361"/>
      <c r="I1019" s="38" t="s">
        <v>220</v>
      </c>
      <c r="J1019" s="38" t="s">
        <v>220</v>
      </c>
      <c r="K1019" s="451" t="s">
        <v>220</v>
      </c>
      <c r="L1019" s="361"/>
      <c r="M1019" s="44" t="s">
        <v>307</v>
      </c>
      <c r="N1019" s="58" t="s">
        <v>224</v>
      </c>
      <c r="O1019" s="466" t="s">
        <v>300</v>
      </c>
      <c r="P1019" s="531"/>
      <c r="Q1019" s="532"/>
    </row>
    <row r="1020" spans="2:17" x14ac:dyDescent="0.35">
      <c r="B1020" s="27" t="s">
        <v>18</v>
      </c>
      <c r="C1020" s="57" t="s">
        <v>18</v>
      </c>
      <c r="D1020" s="57" t="s">
        <v>18</v>
      </c>
      <c r="E1020" s="427" t="s">
        <v>679</v>
      </c>
      <c r="F1020" s="361"/>
      <c r="G1020" s="451" t="s">
        <v>220</v>
      </c>
      <c r="H1020" s="361"/>
      <c r="I1020" s="38" t="s">
        <v>220</v>
      </c>
      <c r="J1020" s="38" t="s">
        <v>678</v>
      </c>
      <c r="K1020" s="451" t="s">
        <v>220</v>
      </c>
      <c r="L1020" s="361"/>
      <c r="M1020" s="44" t="s">
        <v>220</v>
      </c>
      <c r="N1020" s="58" t="s">
        <v>224</v>
      </c>
      <c r="O1020" s="466" t="s">
        <v>220</v>
      </c>
      <c r="P1020" s="531"/>
      <c r="Q1020" s="532"/>
    </row>
    <row r="1021" spans="2:17" x14ac:dyDescent="0.35">
      <c r="B1021" s="27" t="s">
        <v>18</v>
      </c>
      <c r="C1021" s="57" t="s">
        <v>18</v>
      </c>
      <c r="D1021" s="57" t="s">
        <v>18</v>
      </c>
      <c r="E1021" s="427" t="s">
        <v>127</v>
      </c>
      <c r="F1021" s="361"/>
      <c r="G1021" s="451" t="s">
        <v>220</v>
      </c>
      <c r="H1021" s="361"/>
      <c r="I1021" s="38" t="s">
        <v>220</v>
      </c>
      <c r="J1021" s="38" t="s">
        <v>220</v>
      </c>
      <c r="K1021" s="451" t="s">
        <v>677</v>
      </c>
      <c r="L1021" s="361"/>
      <c r="M1021" s="44" t="s">
        <v>309</v>
      </c>
      <c r="N1021" s="58" t="s">
        <v>224</v>
      </c>
      <c r="O1021" s="466" t="s">
        <v>220</v>
      </c>
      <c r="P1021" s="531"/>
      <c r="Q1021" s="532"/>
    </row>
    <row r="1022" spans="2:17" x14ac:dyDescent="0.35">
      <c r="B1022" s="27" t="s">
        <v>18</v>
      </c>
      <c r="C1022" s="57" t="s">
        <v>18</v>
      </c>
      <c r="D1022" s="57" t="s">
        <v>18</v>
      </c>
      <c r="E1022" s="427" t="s">
        <v>127</v>
      </c>
      <c r="F1022" s="361"/>
      <c r="G1022" s="451" t="s">
        <v>220</v>
      </c>
      <c r="H1022" s="361"/>
      <c r="I1022" s="38" t="s">
        <v>220</v>
      </c>
      <c r="J1022" s="38" t="s">
        <v>220</v>
      </c>
      <c r="K1022" s="451" t="s">
        <v>220</v>
      </c>
      <c r="L1022" s="361"/>
      <c r="M1022" s="44" t="s">
        <v>307</v>
      </c>
      <c r="N1022" s="58" t="s">
        <v>224</v>
      </c>
      <c r="O1022" s="466" t="s">
        <v>676</v>
      </c>
      <c r="P1022" s="531"/>
      <c r="Q1022" s="532"/>
    </row>
    <row r="1023" spans="2:17" x14ac:dyDescent="0.35">
      <c r="B1023" s="27" t="s">
        <v>18</v>
      </c>
      <c r="C1023" s="57" t="s">
        <v>18</v>
      </c>
      <c r="D1023" s="427" t="s">
        <v>133</v>
      </c>
      <c r="E1023" s="382"/>
      <c r="F1023" s="361"/>
      <c r="G1023" s="451" t="s">
        <v>220</v>
      </c>
      <c r="H1023" s="361"/>
      <c r="I1023" s="38" t="s">
        <v>220</v>
      </c>
      <c r="J1023" s="38" t="s">
        <v>220</v>
      </c>
      <c r="K1023" s="451" t="s">
        <v>220</v>
      </c>
      <c r="L1023" s="361"/>
      <c r="M1023" s="44" t="s">
        <v>307</v>
      </c>
      <c r="N1023" s="58" t="s">
        <v>224</v>
      </c>
      <c r="O1023" s="466" t="s">
        <v>299</v>
      </c>
      <c r="P1023" s="531"/>
      <c r="Q1023" s="532"/>
    </row>
    <row r="1024" spans="2:17" x14ac:dyDescent="0.35">
      <c r="B1024" s="429" t="s">
        <v>285</v>
      </c>
      <c r="C1024" s="382"/>
      <c r="D1024" s="382"/>
      <c r="E1024" s="382"/>
      <c r="F1024" s="361"/>
      <c r="G1024" s="463" t="s">
        <v>220</v>
      </c>
      <c r="H1024" s="361"/>
      <c r="I1024" s="45" t="s">
        <v>675</v>
      </c>
      <c r="J1024" s="45" t="s">
        <v>674</v>
      </c>
      <c r="K1024" s="463" t="s">
        <v>673</v>
      </c>
      <c r="L1024" s="361"/>
      <c r="M1024" s="47" t="s">
        <v>18</v>
      </c>
      <c r="N1024" s="59" t="s">
        <v>18</v>
      </c>
      <c r="O1024" s="461" t="s">
        <v>672</v>
      </c>
      <c r="P1024" s="539"/>
      <c r="Q1024" s="540"/>
    </row>
    <row r="1025" spans="2:17" x14ac:dyDescent="0.35">
      <c r="B1025" s="429" t="s">
        <v>271</v>
      </c>
      <c r="C1025" s="382"/>
      <c r="D1025" s="382"/>
      <c r="E1025" s="382"/>
      <c r="F1025" s="361"/>
      <c r="G1025" s="463" t="s">
        <v>220</v>
      </c>
      <c r="H1025" s="361"/>
      <c r="I1025" s="45" t="s">
        <v>675</v>
      </c>
      <c r="J1025" s="45" t="s">
        <v>674</v>
      </c>
      <c r="K1025" s="463" t="s">
        <v>673</v>
      </c>
      <c r="L1025" s="361"/>
      <c r="M1025" s="47" t="s">
        <v>18</v>
      </c>
      <c r="N1025" s="59" t="s">
        <v>18</v>
      </c>
      <c r="O1025" s="461" t="s">
        <v>672</v>
      </c>
      <c r="P1025" s="539"/>
      <c r="Q1025" s="540"/>
    </row>
    <row r="1026" spans="2:17" s="10" customFormat="1" x14ac:dyDescent="0.35">
      <c r="B1026" s="61"/>
      <c r="C1026" s="61"/>
      <c r="D1026" s="61"/>
      <c r="E1026" s="61"/>
      <c r="F1026" s="78"/>
      <c r="G1026" s="86"/>
      <c r="H1026" s="78"/>
      <c r="I1026" s="86"/>
      <c r="J1026" s="86"/>
      <c r="K1026" s="86"/>
      <c r="L1026" s="78"/>
      <c r="M1026" s="86"/>
      <c r="N1026" s="72"/>
      <c r="O1026" s="86"/>
      <c r="P1026" s="86"/>
      <c r="Q1026" s="86"/>
    </row>
    <row r="1027" spans="2:17" s="10" customFormat="1" x14ac:dyDescent="0.35">
      <c r="B1027" s="61"/>
      <c r="C1027" s="61"/>
      <c r="D1027" s="61"/>
      <c r="E1027" s="61"/>
      <c r="F1027" s="78"/>
      <c r="G1027" s="86"/>
      <c r="H1027" s="78"/>
      <c r="I1027" s="86"/>
      <c r="J1027" s="86"/>
      <c r="K1027" s="86"/>
      <c r="L1027" s="78"/>
      <c r="M1027" s="86"/>
      <c r="N1027" s="72"/>
      <c r="O1027" s="86"/>
      <c r="P1027" s="86"/>
      <c r="Q1027" s="86"/>
    </row>
    <row r="1028" spans="2:17" s="10" customFormat="1" x14ac:dyDescent="0.35">
      <c r="B1028" s="61"/>
      <c r="C1028" s="61"/>
      <c r="D1028" s="61"/>
      <c r="E1028" s="61"/>
      <c r="F1028" s="78"/>
      <c r="G1028" s="86"/>
      <c r="H1028" s="78"/>
      <c r="I1028" s="86"/>
      <c r="J1028" s="86"/>
      <c r="K1028" s="86"/>
      <c r="L1028" s="78"/>
      <c r="M1028" s="86"/>
      <c r="N1028" s="72"/>
      <c r="O1028" s="86"/>
      <c r="P1028" s="86"/>
      <c r="Q1028" s="86"/>
    </row>
    <row r="1029" spans="2:17" s="173" customFormat="1" x14ac:dyDescent="0.35">
      <c r="B1029" s="179"/>
      <c r="C1029" s="179"/>
      <c r="D1029" s="179"/>
      <c r="E1029" s="179"/>
      <c r="F1029" s="182"/>
      <c r="G1029" s="199"/>
      <c r="H1029" s="182"/>
      <c r="I1029" s="199"/>
      <c r="J1029" s="199"/>
      <c r="K1029" s="199"/>
      <c r="L1029" s="182"/>
      <c r="M1029" s="199"/>
      <c r="N1029" s="181"/>
      <c r="O1029" s="199"/>
      <c r="P1029" s="199"/>
      <c r="Q1029" s="199"/>
    </row>
    <row r="1030" spans="2:17" s="173" customFormat="1" x14ac:dyDescent="0.35">
      <c r="B1030" s="179"/>
      <c r="C1030" s="179"/>
      <c r="D1030" s="179"/>
      <c r="E1030" s="179"/>
      <c r="F1030" s="182"/>
      <c r="G1030" s="199"/>
      <c r="H1030" s="182"/>
      <c r="I1030" s="199"/>
      <c r="J1030" s="199"/>
      <c r="K1030" s="199"/>
      <c r="L1030" s="182"/>
      <c r="M1030" s="199"/>
      <c r="N1030" s="181"/>
      <c r="O1030" s="199"/>
      <c r="P1030" s="199"/>
      <c r="Q1030" s="199"/>
    </row>
    <row r="1031" spans="2:17" s="173" customFormat="1" x14ac:dyDescent="0.35">
      <c r="B1031" s="179"/>
      <c r="C1031" s="179"/>
      <c r="D1031" s="179"/>
      <c r="E1031" s="179"/>
      <c r="F1031" s="182"/>
      <c r="G1031" s="199"/>
      <c r="H1031" s="182"/>
      <c r="I1031" s="199"/>
      <c r="J1031" s="199"/>
      <c r="K1031" s="199"/>
      <c r="L1031" s="182"/>
      <c r="M1031" s="199"/>
      <c r="N1031" s="181"/>
      <c r="O1031" s="199"/>
      <c r="P1031" s="199"/>
      <c r="Q1031" s="199"/>
    </row>
    <row r="1032" spans="2:17" s="121" customFormat="1" x14ac:dyDescent="0.35">
      <c r="B1032" s="519" t="s">
        <v>18</v>
      </c>
      <c r="C1032" s="484"/>
      <c r="D1032" s="484"/>
      <c r="E1032" s="484"/>
      <c r="F1032" s="445"/>
      <c r="G1032" s="431" t="s">
        <v>1146</v>
      </c>
      <c r="H1032" s="382"/>
      <c r="I1032" s="382"/>
      <c r="J1032" s="361"/>
      <c r="K1032" s="431" t="s">
        <v>1145</v>
      </c>
      <c r="L1032" s="382"/>
      <c r="M1032" s="382"/>
      <c r="N1032" s="382"/>
      <c r="O1032" s="382"/>
      <c r="P1032" s="382"/>
      <c r="Q1032" s="361"/>
    </row>
    <row r="1033" spans="2:17" s="121" customFormat="1" x14ac:dyDescent="0.35">
      <c r="B1033" s="498" t="s">
        <v>18</v>
      </c>
      <c r="C1033" s="473"/>
      <c r="D1033" s="473"/>
      <c r="E1033" s="473"/>
      <c r="F1033" s="449"/>
      <c r="G1033" s="431" t="s">
        <v>1144</v>
      </c>
      <c r="H1033" s="361"/>
      <c r="I1033" s="122" t="s">
        <v>1143</v>
      </c>
      <c r="J1033" s="122" t="s">
        <v>1142</v>
      </c>
      <c r="K1033" s="431" t="s">
        <v>1141</v>
      </c>
      <c r="L1033" s="361"/>
      <c r="M1033" s="431" t="s">
        <v>1140</v>
      </c>
      <c r="N1033" s="361"/>
      <c r="O1033" s="508" t="s">
        <v>1139</v>
      </c>
      <c r="P1033" s="509"/>
      <c r="Q1033" s="510"/>
    </row>
    <row r="1034" spans="2:17" x14ac:dyDescent="0.35">
      <c r="B1034" s="47" t="s">
        <v>18</v>
      </c>
      <c r="C1034" s="462" t="s">
        <v>150</v>
      </c>
      <c r="D1034" s="382"/>
      <c r="E1034" s="382"/>
      <c r="F1034" s="361"/>
      <c r="G1034" s="425" t="s">
        <v>18</v>
      </c>
      <c r="H1034" s="361"/>
      <c r="I1034" s="52" t="s">
        <v>18</v>
      </c>
      <c r="J1034" s="52" t="s">
        <v>18</v>
      </c>
      <c r="K1034" s="425" t="s">
        <v>18</v>
      </c>
      <c r="L1034" s="361"/>
      <c r="M1034" s="47" t="s">
        <v>18</v>
      </c>
      <c r="N1034" s="53" t="s">
        <v>18</v>
      </c>
      <c r="O1034" s="455" t="s">
        <v>18</v>
      </c>
      <c r="P1034" s="530"/>
      <c r="Q1034" s="462"/>
    </row>
    <row r="1035" spans="2:17" x14ac:dyDescent="0.35">
      <c r="B1035" s="47" t="s">
        <v>18</v>
      </c>
      <c r="C1035" s="462" t="s">
        <v>151</v>
      </c>
      <c r="D1035" s="382"/>
      <c r="E1035" s="382"/>
      <c r="F1035" s="361"/>
      <c r="G1035" s="425" t="s">
        <v>18</v>
      </c>
      <c r="H1035" s="361"/>
      <c r="I1035" s="52" t="s">
        <v>18</v>
      </c>
      <c r="J1035" s="52" t="s">
        <v>18</v>
      </c>
      <c r="K1035" s="425" t="s">
        <v>18</v>
      </c>
      <c r="L1035" s="361"/>
      <c r="M1035" s="47" t="s">
        <v>18</v>
      </c>
      <c r="N1035" s="53" t="s">
        <v>18</v>
      </c>
      <c r="O1035" s="455" t="s">
        <v>18</v>
      </c>
      <c r="P1035" s="530"/>
      <c r="Q1035" s="462"/>
    </row>
    <row r="1036" spans="2:17" x14ac:dyDescent="0.35">
      <c r="B1036" s="27" t="s">
        <v>18</v>
      </c>
      <c r="C1036" s="57" t="s">
        <v>18</v>
      </c>
      <c r="D1036" s="427" t="s">
        <v>268</v>
      </c>
      <c r="E1036" s="382"/>
      <c r="F1036" s="361"/>
      <c r="G1036" s="451" t="s">
        <v>18</v>
      </c>
      <c r="H1036" s="361"/>
      <c r="I1036" s="38" t="s">
        <v>18</v>
      </c>
      <c r="J1036" s="38" t="s">
        <v>18</v>
      </c>
      <c r="K1036" s="451" t="s">
        <v>18</v>
      </c>
      <c r="L1036" s="361"/>
      <c r="M1036" s="44" t="s">
        <v>18</v>
      </c>
      <c r="N1036" s="58" t="s">
        <v>18</v>
      </c>
      <c r="O1036" s="466" t="s">
        <v>18</v>
      </c>
      <c r="P1036" s="531"/>
      <c r="Q1036" s="532"/>
    </row>
    <row r="1037" spans="2:17" x14ac:dyDescent="0.35">
      <c r="B1037" s="27" t="s">
        <v>18</v>
      </c>
      <c r="C1037" s="57" t="s">
        <v>18</v>
      </c>
      <c r="D1037" s="57" t="s">
        <v>18</v>
      </c>
      <c r="E1037" s="427" t="s">
        <v>671</v>
      </c>
      <c r="F1037" s="361"/>
      <c r="G1037" s="451" t="s">
        <v>220</v>
      </c>
      <c r="H1037" s="361"/>
      <c r="I1037" s="38" t="s">
        <v>220</v>
      </c>
      <c r="J1037" s="38" t="s">
        <v>670</v>
      </c>
      <c r="K1037" s="451" t="s">
        <v>220</v>
      </c>
      <c r="L1037" s="361"/>
      <c r="M1037" s="44" t="s">
        <v>220</v>
      </c>
      <c r="N1037" s="58" t="s">
        <v>224</v>
      </c>
      <c r="O1037" s="466" t="s">
        <v>220</v>
      </c>
      <c r="P1037" s="531"/>
      <c r="Q1037" s="532"/>
    </row>
    <row r="1038" spans="2:17" x14ac:dyDescent="0.35">
      <c r="B1038" s="511" t="s">
        <v>266</v>
      </c>
      <c r="C1038" s="484"/>
      <c r="D1038" s="484"/>
      <c r="E1038" s="484"/>
      <c r="F1038" s="445"/>
      <c r="G1038" s="512" t="s">
        <v>220</v>
      </c>
      <c r="H1038" s="445"/>
      <c r="I1038" s="76" t="s">
        <v>220</v>
      </c>
      <c r="J1038" s="76" t="s">
        <v>670</v>
      </c>
      <c r="K1038" s="512" t="s">
        <v>220</v>
      </c>
      <c r="L1038" s="445"/>
      <c r="M1038" s="95" t="s">
        <v>18</v>
      </c>
      <c r="N1038" s="85" t="s">
        <v>18</v>
      </c>
      <c r="O1038" s="543" t="s">
        <v>220</v>
      </c>
      <c r="P1038" s="544"/>
      <c r="Q1038" s="545"/>
    </row>
    <row r="1039" spans="2:17" x14ac:dyDescent="0.35">
      <c r="B1039" s="513" t="s">
        <v>264</v>
      </c>
      <c r="C1039" s="514"/>
      <c r="D1039" s="514"/>
      <c r="E1039" s="514"/>
      <c r="F1039" s="515"/>
      <c r="G1039" s="516" t="s">
        <v>220</v>
      </c>
      <c r="H1039" s="515"/>
      <c r="I1039" s="96" t="s">
        <v>220</v>
      </c>
      <c r="J1039" s="96" t="s">
        <v>670</v>
      </c>
      <c r="K1039" s="516" t="s">
        <v>220</v>
      </c>
      <c r="L1039" s="515"/>
      <c r="M1039" s="97" t="s">
        <v>18</v>
      </c>
      <c r="N1039" s="98" t="s">
        <v>18</v>
      </c>
      <c r="O1039" s="541" t="s">
        <v>220</v>
      </c>
      <c r="P1039" s="542"/>
      <c r="Q1039" s="482"/>
    </row>
    <row r="1040" spans="2:17" x14ac:dyDescent="0.35">
      <c r="B1040" s="55" t="s">
        <v>18</v>
      </c>
      <c r="C1040" s="538" t="s">
        <v>181</v>
      </c>
      <c r="D1040" s="473"/>
      <c r="E1040" s="473"/>
      <c r="F1040" s="449"/>
      <c r="G1040" s="518" t="s">
        <v>18</v>
      </c>
      <c r="H1040" s="449"/>
      <c r="I1040" s="54" t="s">
        <v>18</v>
      </c>
      <c r="J1040" s="54" t="s">
        <v>18</v>
      </c>
      <c r="K1040" s="518" t="s">
        <v>18</v>
      </c>
      <c r="L1040" s="449"/>
      <c r="M1040" s="55" t="s">
        <v>18</v>
      </c>
      <c r="N1040" s="56" t="s">
        <v>18</v>
      </c>
      <c r="O1040" s="561" t="s">
        <v>18</v>
      </c>
      <c r="P1040" s="562"/>
      <c r="Q1040" s="538"/>
    </row>
    <row r="1041" spans="2:17" x14ac:dyDescent="0.35">
      <c r="B1041" s="47" t="s">
        <v>18</v>
      </c>
      <c r="C1041" s="462" t="s">
        <v>182</v>
      </c>
      <c r="D1041" s="382"/>
      <c r="E1041" s="382"/>
      <c r="F1041" s="361"/>
      <c r="G1041" s="425" t="s">
        <v>18</v>
      </c>
      <c r="H1041" s="361"/>
      <c r="I1041" s="52" t="s">
        <v>18</v>
      </c>
      <c r="J1041" s="52" t="s">
        <v>18</v>
      </c>
      <c r="K1041" s="425" t="s">
        <v>18</v>
      </c>
      <c r="L1041" s="361"/>
      <c r="M1041" s="47" t="s">
        <v>18</v>
      </c>
      <c r="N1041" s="53" t="s">
        <v>18</v>
      </c>
      <c r="O1041" s="455" t="s">
        <v>18</v>
      </c>
      <c r="P1041" s="530"/>
      <c r="Q1041" s="462"/>
    </row>
    <row r="1042" spans="2:17" x14ac:dyDescent="0.35">
      <c r="B1042" s="27" t="s">
        <v>18</v>
      </c>
      <c r="C1042" s="57" t="s">
        <v>18</v>
      </c>
      <c r="D1042" s="427" t="s">
        <v>183</v>
      </c>
      <c r="E1042" s="382"/>
      <c r="F1042" s="361"/>
      <c r="G1042" s="451" t="s">
        <v>220</v>
      </c>
      <c r="H1042" s="361"/>
      <c r="I1042" s="38" t="s">
        <v>669</v>
      </c>
      <c r="J1042" s="38" t="s">
        <v>669</v>
      </c>
      <c r="K1042" s="451" t="s">
        <v>669</v>
      </c>
      <c r="L1042" s="361"/>
      <c r="M1042" s="44" t="s">
        <v>220</v>
      </c>
      <c r="N1042" s="58" t="s">
        <v>224</v>
      </c>
      <c r="O1042" s="466" t="s">
        <v>669</v>
      </c>
      <c r="P1042" s="531"/>
      <c r="Q1042" s="532"/>
    </row>
    <row r="1043" spans="2:17" x14ac:dyDescent="0.35">
      <c r="B1043" s="429" t="s">
        <v>369</v>
      </c>
      <c r="C1043" s="382"/>
      <c r="D1043" s="382"/>
      <c r="E1043" s="382"/>
      <c r="F1043" s="361"/>
      <c r="G1043" s="463" t="s">
        <v>220</v>
      </c>
      <c r="H1043" s="361"/>
      <c r="I1043" s="45" t="s">
        <v>669</v>
      </c>
      <c r="J1043" s="45" t="s">
        <v>669</v>
      </c>
      <c r="K1043" s="463" t="s">
        <v>669</v>
      </c>
      <c r="L1043" s="361"/>
      <c r="M1043" s="47" t="s">
        <v>18</v>
      </c>
      <c r="N1043" s="59" t="s">
        <v>18</v>
      </c>
      <c r="O1043" s="461" t="s">
        <v>669</v>
      </c>
      <c r="P1043" s="539"/>
      <c r="Q1043" s="540"/>
    </row>
    <row r="1044" spans="2:17" x14ac:dyDescent="0.35">
      <c r="B1044" s="429" t="s">
        <v>368</v>
      </c>
      <c r="C1044" s="382"/>
      <c r="D1044" s="382"/>
      <c r="E1044" s="382"/>
      <c r="F1044" s="361"/>
      <c r="G1044" s="463" t="s">
        <v>220</v>
      </c>
      <c r="H1044" s="361"/>
      <c r="I1044" s="45" t="s">
        <v>669</v>
      </c>
      <c r="J1044" s="45" t="s">
        <v>669</v>
      </c>
      <c r="K1044" s="463" t="s">
        <v>669</v>
      </c>
      <c r="L1044" s="361"/>
      <c r="M1044" s="47" t="s">
        <v>18</v>
      </c>
      <c r="N1044" s="59" t="s">
        <v>18</v>
      </c>
      <c r="O1044" s="461" t="s">
        <v>669</v>
      </c>
      <c r="P1044" s="539"/>
      <c r="Q1044" s="540"/>
    </row>
    <row r="1045" spans="2:17" x14ac:dyDescent="0.35">
      <c r="B1045" s="429" t="s">
        <v>668</v>
      </c>
      <c r="C1045" s="382"/>
      <c r="D1045" s="382"/>
      <c r="E1045" s="382"/>
      <c r="F1045" s="361"/>
      <c r="G1045" s="463" t="s">
        <v>220</v>
      </c>
      <c r="H1045" s="361"/>
      <c r="I1045" s="45" t="s">
        <v>666</v>
      </c>
      <c r="J1045" s="45" t="s">
        <v>665</v>
      </c>
      <c r="K1045" s="463" t="s">
        <v>664</v>
      </c>
      <c r="L1045" s="361"/>
      <c r="M1045" s="47" t="s">
        <v>18</v>
      </c>
      <c r="N1045" s="59" t="s">
        <v>18</v>
      </c>
      <c r="O1045" s="461" t="s">
        <v>663</v>
      </c>
      <c r="P1045" s="539"/>
      <c r="Q1045" s="540"/>
    </row>
    <row r="1046" spans="2:17" x14ac:dyDescent="0.35">
      <c r="B1046" s="429" t="s">
        <v>667</v>
      </c>
      <c r="C1046" s="382"/>
      <c r="D1046" s="382"/>
      <c r="E1046" s="382"/>
      <c r="F1046" s="361"/>
      <c r="G1046" s="429" t="s">
        <v>220</v>
      </c>
      <c r="H1046" s="361"/>
      <c r="I1046" s="37" t="s">
        <v>666</v>
      </c>
      <c r="J1046" s="37" t="s">
        <v>665</v>
      </c>
      <c r="K1046" s="429" t="s">
        <v>664</v>
      </c>
      <c r="L1046" s="361"/>
      <c r="M1046" s="47" t="s">
        <v>18</v>
      </c>
      <c r="N1046" s="59" t="s">
        <v>18</v>
      </c>
      <c r="O1046" s="459" t="s">
        <v>663</v>
      </c>
      <c r="P1046" s="546"/>
      <c r="Q1046" s="547"/>
    </row>
    <row r="1047" spans="2:17" s="10" customFormat="1" x14ac:dyDescent="0.35">
      <c r="B1047" s="61"/>
      <c r="C1047" s="61"/>
      <c r="D1047" s="61"/>
      <c r="E1047" s="61"/>
      <c r="F1047" s="78"/>
      <c r="G1047" s="86"/>
      <c r="H1047" s="78"/>
      <c r="I1047" s="86"/>
      <c r="J1047" s="86"/>
      <c r="K1047" s="86"/>
      <c r="L1047" s="78"/>
      <c r="M1047" s="86"/>
      <c r="N1047" s="72"/>
      <c r="O1047" s="86"/>
      <c r="P1047" s="86"/>
      <c r="Q1047" s="86"/>
    </row>
    <row r="1048" spans="2:17" s="10" customFormat="1" x14ac:dyDescent="0.35">
      <c r="B1048" s="61"/>
      <c r="C1048" s="61"/>
      <c r="D1048" s="61"/>
      <c r="E1048" s="61"/>
      <c r="F1048" s="78"/>
      <c r="G1048" s="86"/>
      <c r="H1048" s="78"/>
      <c r="I1048" s="86"/>
      <c r="J1048" s="86"/>
      <c r="K1048" s="86"/>
      <c r="L1048" s="78"/>
      <c r="M1048" s="86"/>
      <c r="N1048" s="72"/>
      <c r="O1048" s="86"/>
      <c r="P1048" s="86"/>
      <c r="Q1048" s="86"/>
    </row>
    <row r="1049" spans="2:17" s="173" customFormat="1" x14ac:dyDescent="0.35">
      <c r="B1049" s="179"/>
      <c r="C1049" s="179"/>
      <c r="D1049" s="179"/>
      <c r="E1049" s="179"/>
      <c r="F1049" s="182"/>
      <c r="G1049" s="199"/>
      <c r="H1049" s="182"/>
      <c r="I1049" s="199"/>
      <c r="J1049" s="199"/>
      <c r="K1049" s="199"/>
      <c r="L1049" s="182"/>
      <c r="M1049" s="199"/>
      <c r="N1049" s="181"/>
      <c r="O1049" s="199"/>
      <c r="P1049" s="199"/>
      <c r="Q1049" s="199"/>
    </row>
    <row r="1050" spans="2:17" s="173" customFormat="1" x14ac:dyDescent="0.35">
      <c r="B1050" s="179"/>
      <c r="C1050" s="179"/>
      <c r="D1050" s="179"/>
      <c r="E1050" s="179"/>
      <c r="F1050" s="182"/>
      <c r="G1050" s="199"/>
      <c r="H1050" s="182"/>
      <c r="I1050" s="199"/>
      <c r="J1050" s="199"/>
      <c r="K1050" s="199"/>
      <c r="L1050" s="182"/>
      <c r="M1050" s="199"/>
      <c r="N1050" s="181"/>
      <c r="O1050" s="199"/>
      <c r="P1050" s="199"/>
      <c r="Q1050" s="199"/>
    </row>
    <row r="1051" spans="2:17" s="173" customFormat="1" x14ac:dyDescent="0.35">
      <c r="B1051" s="179"/>
      <c r="C1051" s="179"/>
      <c r="D1051" s="179"/>
      <c r="E1051" s="179"/>
      <c r="F1051" s="182"/>
      <c r="G1051" s="199"/>
      <c r="H1051" s="182"/>
      <c r="I1051" s="199"/>
      <c r="J1051" s="199"/>
      <c r="K1051" s="199"/>
      <c r="L1051" s="182"/>
      <c r="M1051" s="199"/>
      <c r="N1051" s="181"/>
      <c r="O1051" s="199"/>
      <c r="P1051" s="199"/>
      <c r="Q1051" s="199"/>
    </row>
    <row r="1052" spans="2:17" s="173" customFormat="1" x14ac:dyDescent="0.35">
      <c r="B1052" s="179"/>
      <c r="C1052" s="179"/>
      <c r="D1052" s="179"/>
      <c r="E1052" s="179"/>
      <c r="F1052" s="182"/>
      <c r="G1052" s="199"/>
      <c r="H1052" s="182"/>
      <c r="I1052" s="199"/>
      <c r="J1052" s="199"/>
      <c r="K1052" s="199"/>
      <c r="L1052" s="182"/>
      <c r="M1052" s="199"/>
      <c r="N1052" s="181"/>
      <c r="O1052" s="199"/>
      <c r="P1052" s="199"/>
      <c r="Q1052" s="199"/>
    </row>
    <row r="1053" spans="2:17" s="121" customFormat="1" x14ac:dyDescent="0.35">
      <c r="B1053" s="519" t="s">
        <v>18</v>
      </c>
      <c r="C1053" s="484"/>
      <c r="D1053" s="484"/>
      <c r="E1053" s="484"/>
      <c r="F1053" s="445"/>
      <c r="G1053" s="431" t="s">
        <v>1146</v>
      </c>
      <c r="H1053" s="382"/>
      <c r="I1053" s="382"/>
      <c r="J1053" s="361"/>
      <c r="K1053" s="431" t="s">
        <v>1145</v>
      </c>
      <c r="L1053" s="382"/>
      <c r="M1053" s="382"/>
      <c r="N1053" s="382"/>
      <c r="O1053" s="382"/>
      <c r="P1053" s="382"/>
      <c r="Q1053" s="361"/>
    </row>
    <row r="1054" spans="2:17" s="121" customFormat="1" x14ac:dyDescent="0.35">
      <c r="B1054" s="498" t="s">
        <v>18</v>
      </c>
      <c r="C1054" s="473"/>
      <c r="D1054" s="473"/>
      <c r="E1054" s="473"/>
      <c r="F1054" s="449"/>
      <c r="G1054" s="431" t="s">
        <v>1144</v>
      </c>
      <c r="H1054" s="361"/>
      <c r="I1054" s="122" t="s">
        <v>1143</v>
      </c>
      <c r="J1054" s="122" t="s">
        <v>1142</v>
      </c>
      <c r="K1054" s="431" t="s">
        <v>1141</v>
      </c>
      <c r="L1054" s="361"/>
      <c r="M1054" s="431" t="s">
        <v>1140</v>
      </c>
      <c r="N1054" s="361"/>
      <c r="O1054" s="508" t="s">
        <v>1139</v>
      </c>
      <c r="P1054" s="509"/>
      <c r="Q1054" s="510"/>
    </row>
    <row r="1055" spans="2:17" x14ac:dyDescent="0.35">
      <c r="B1055" s="425" t="s">
        <v>8</v>
      </c>
      <c r="C1055" s="382"/>
      <c r="D1055" s="382"/>
      <c r="E1055" s="382"/>
      <c r="F1055" s="361"/>
      <c r="G1055" s="425" t="s">
        <v>18</v>
      </c>
      <c r="H1055" s="361"/>
      <c r="I1055" s="52" t="s">
        <v>18</v>
      </c>
      <c r="J1055" s="52" t="s">
        <v>18</v>
      </c>
      <c r="K1055" s="425" t="s">
        <v>18</v>
      </c>
      <c r="L1055" s="361"/>
      <c r="M1055" s="47" t="s">
        <v>18</v>
      </c>
      <c r="N1055" s="53" t="s">
        <v>18</v>
      </c>
      <c r="O1055" s="455" t="s">
        <v>18</v>
      </c>
      <c r="P1055" s="530"/>
      <c r="Q1055" s="462"/>
    </row>
    <row r="1056" spans="2:17" x14ac:dyDescent="0.35">
      <c r="B1056" s="518" t="s">
        <v>201</v>
      </c>
      <c r="C1056" s="473"/>
      <c r="D1056" s="473"/>
      <c r="E1056" s="473"/>
      <c r="F1056" s="449"/>
      <c r="G1056" s="518" t="s">
        <v>18</v>
      </c>
      <c r="H1056" s="449"/>
      <c r="I1056" s="54" t="s">
        <v>18</v>
      </c>
      <c r="J1056" s="54" t="s">
        <v>18</v>
      </c>
      <c r="K1056" s="518" t="s">
        <v>18</v>
      </c>
      <c r="L1056" s="449"/>
      <c r="M1056" s="55" t="s">
        <v>18</v>
      </c>
      <c r="N1056" s="56" t="s">
        <v>18</v>
      </c>
      <c r="O1056" s="455" t="s">
        <v>18</v>
      </c>
      <c r="P1056" s="530"/>
      <c r="Q1056" s="462"/>
    </row>
    <row r="1057" spans="2:17" x14ac:dyDescent="0.35">
      <c r="B1057" s="47" t="s">
        <v>18</v>
      </c>
      <c r="C1057" s="462" t="s">
        <v>25</v>
      </c>
      <c r="D1057" s="382"/>
      <c r="E1057" s="382"/>
      <c r="F1057" s="361"/>
      <c r="G1057" s="425" t="s">
        <v>18</v>
      </c>
      <c r="H1057" s="361"/>
      <c r="I1057" s="52" t="s">
        <v>18</v>
      </c>
      <c r="J1057" s="52" t="s">
        <v>18</v>
      </c>
      <c r="K1057" s="425" t="s">
        <v>18</v>
      </c>
      <c r="L1057" s="361"/>
      <c r="M1057" s="47" t="s">
        <v>18</v>
      </c>
      <c r="N1057" s="53" t="s">
        <v>18</v>
      </c>
      <c r="O1057" s="455" t="s">
        <v>18</v>
      </c>
      <c r="P1057" s="530"/>
      <c r="Q1057" s="462"/>
    </row>
    <row r="1058" spans="2:17" x14ac:dyDescent="0.35">
      <c r="B1058" s="47" t="s">
        <v>18</v>
      </c>
      <c r="C1058" s="462" t="s">
        <v>32</v>
      </c>
      <c r="D1058" s="382"/>
      <c r="E1058" s="382"/>
      <c r="F1058" s="361"/>
      <c r="G1058" s="425" t="s">
        <v>18</v>
      </c>
      <c r="H1058" s="361"/>
      <c r="I1058" s="52" t="s">
        <v>18</v>
      </c>
      <c r="J1058" s="52" t="s">
        <v>18</v>
      </c>
      <c r="K1058" s="425" t="s">
        <v>18</v>
      </c>
      <c r="L1058" s="361"/>
      <c r="M1058" s="47" t="s">
        <v>18</v>
      </c>
      <c r="N1058" s="53" t="s">
        <v>18</v>
      </c>
      <c r="O1058" s="455" t="s">
        <v>18</v>
      </c>
      <c r="P1058" s="530"/>
      <c r="Q1058" s="462"/>
    </row>
    <row r="1059" spans="2:17" x14ac:dyDescent="0.35">
      <c r="B1059" s="27" t="s">
        <v>18</v>
      </c>
      <c r="C1059" s="57" t="s">
        <v>18</v>
      </c>
      <c r="D1059" s="427" t="s">
        <v>36</v>
      </c>
      <c r="E1059" s="382"/>
      <c r="F1059" s="361"/>
      <c r="G1059" s="451" t="s">
        <v>220</v>
      </c>
      <c r="H1059" s="361"/>
      <c r="I1059" s="38" t="s">
        <v>662</v>
      </c>
      <c r="J1059" s="38" t="s">
        <v>655</v>
      </c>
      <c r="K1059" s="451" t="s">
        <v>220</v>
      </c>
      <c r="L1059" s="361"/>
      <c r="M1059" s="44" t="s">
        <v>307</v>
      </c>
      <c r="N1059" s="58" t="s">
        <v>224</v>
      </c>
      <c r="O1059" s="466" t="s">
        <v>661</v>
      </c>
      <c r="P1059" s="531"/>
      <c r="Q1059" s="532"/>
    </row>
    <row r="1060" spans="2:17" x14ac:dyDescent="0.35">
      <c r="B1060" s="27" t="s">
        <v>18</v>
      </c>
      <c r="C1060" s="57" t="s">
        <v>18</v>
      </c>
      <c r="D1060" s="427" t="s">
        <v>34</v>
      </c>
      <c r="E1060" s="382"/>
      <c r="F1060" s="361"/>
      <c r="G1060" s="451" t="s">
        <v>220</v>
      </c>
      <c r="H1060" s="361"/>
      <c r="I1060" s="38" t="s">
        <v>220</v>
      </c>
      <c r="J1060" s="38" t="s">
        <v>220</v>
      </c>
      <c r="K1060" s="451" t="s">
        <v>220</v>
      </c>
      <c r="L1060" s="361"/>
      <c r="M1060" s="44" t="s">
        <v>307</v>
      </c>
      <c r="N1060" s="58" t="s">
        <v>224</v>
      </c>
      <c r="O1060" s="466" t="s">
        <v>276</v>
      </c>
      <c r="P1060" s="531"/>
      <c r="Q1060" s="532"/>
    </row>
    <row r="1061" spans="2:17" x14ac:dyDescent="0.35">
      <c r="B1061" s="27" t="s">
        <v>18</v>
      </c>
      <c r="C1061" s="57" t="s">
        <v>18</v>
      </c>
      <c r="D1061" s="427" t="s">
        <v>33</v>
      </c>
      <c r="E1061" s="382"/>
      <c r="F1061" s="361"/>
      <c r="G1061" s="451" t="s">
        <v>220</v>
      </c>
      <c r="H1061" s="361"/>
      <c r="I1061" s="38" t="s">
        <v>660</v>
      </c>
      <c r="J1061" s="38" t="s">
        <v>220</v>
      </c>
      <c r="K1061" s="451" t="s">
        <v>220</v>
      </c>
      <c r="L1061" s="361"/>
      <c r="M1061" s="44" t="s">
        <v>307</v>
      </c>
      <c r="N1061" s="58" t="s">
        <v>224</v>
      </c>
      <c r="O1061" s="466" t="s">
        <v>659</v>
      </c>
      <c r="P1061" s="531"/>
      <c r="Q1061" s="532"/>
    </row>
    <row r="1062" spans="2:17" x14ac:dyDescent="0.35">
      <c r="B1062" s="27" t="s">
        <v>18</v>
      </c>
      <c r="C1062" s="57" t="s">
        <v>18</v>
      </c>
      <c r="D1062" s="427" t="s">
        <v>35</v>
      </c>
      <c r="E1062" s="382"/>
      <c r="F1062" s="361"/>
      <c r="G1062" s="451" t="s">
        <v>220</v>
      </c>
      <c r="H1062" s="361"/>
      <c r="I1062" s="38" t="s">
        <v>658</v>
      </c>
      <c r="J1062" s="38" t="s">
        <v>220</v>
      </c>
      <c r="K1062" s="451" t="s">
        <v>654</v>
      </c>
      <c r="L1062" s="361"/>
      <c r="M1062" s="44" t="s">
        <v>657</v>
      </c>
      <c r="N1062" s="58" t="s">
        <v>224</v>
      </c>
      <c r="O1062" s="466" t="s">
        <v>240</v>
      </c>
      <c r="P1062" s="531"/>
      <c r="Q1062" s="532"/>
    </row>
    <row r="1063" spans="2:17" x14ac:dyDescent="0.35">
      <c r="B1063" s="429" t="s">
        <v>530</v>
      </c>
      <c r="C1063" s="382"/>
      <c r="D1063" s="382"/>
      <c r="E1063" s="382"/>
      <c r="F1063" s="361"/>
      <c r="G1063" s="463" t="s">
        <v>220</v>
      </c>
      <c r="H1063" s="361"/>
      <c r="I1063" s="45" t="s">
        <v>656</v>
      </c>
      <c r="J1063" s="45" t="s">
        <v>655</v>
      </c>
      <c r="K1063" s="463" t="s">
        <v>654</v>
      </c>
      <c r="L1063" s="361"/>
      <c r="M1063" s="47" t="s">
        <v>18</v>
      </c>
      <c r="N1063" s="59" t="s">
        <v>18</v>
      </c>
      <c r="O1063" s="461" t="s">
        <v>653</v>
      </c>
      <c r="P1063" s="539"/>
      <c r="Q1063" s="540"/>
    </row>
    <row r="1064" spans="2:17" x14ac:dyDescent="0.35">
      <c r="B1064" s="429" t="s">
        <v>529</v>
      </c>
      <c r="C1064" s="382"/>
      <c r="D1064" s="382"/>
      <c r="E1064" s="382"/>
      <c r="F1064" s="361"/>
      <c r="G1064" s="463" t="s">
        <v>220</v>
      </c>
      <c r="H1064" s="361"/>
      <c r="I1064" s="45" t="s">
        <v>656</v>
      </c>
      <c r="J1064" s="45" t="s">
        <v>655</v>
      </c>
      <c r="K1064" s="463" t="s">
        <v>654</v>
      </c>
      <c r="L1064" s="361"/>
      <c r="M1064" s="47" t="s">
        <v>18</v>
      </c>
      <c r="N1064" s="59" t="s">
        <v>18</v>
      </c>
      <c r="O1064" s="461" t="s">
        <v>653</v>
      </c>
      <c r="P1064" s="539"/>
      <c r="Q1064" s="540"/>
    </row>
    <row r="1065" spans="2:17" x14ac:dyDescent="0.35">
      <c r="B1065" s="47" t="s">
        <v>18</v>
      </c>
      <c r="C1065" s="462" t="s">
        <v>38</v>
      </c>
      <c r="D1065" s="382"/>
      <c r="E1065" s="382"/>
      <c r="F1065" s="361"/>
      <c r="G1065" s="425" t="s">
        <v>18</v>
      </c>
      <c r="H1065" s="361"/>
      <c r="I1065" s="52" t="s">
        <v>18</v>
      </c>
      <c r="J1065" s="52" t="s">
        <v>18</v>
      </c>
      <c r="K1065" s="425" t="s">
        <v>18</v>
      </c>
      <c r="L1065" s="361"/>
      <c r="M1065" s="47" t="s">
        <v>18</v>
      </c>
      <c r="N1065" s="53" t="s">
        <v>18</v>
      </c>
      <c r="O1065" s="455" t="s">
        <v>18</v>
      </c>
      <c r="P1065" s="530"/>
      <c r="Q1065" s="462"/>
    </row>
    <row r="1066" spans="2:17" x14ac:dyDescent="0.35">
      <c r="B1066" s="47" t="s">
        <v>18</v>
      </c>
      <c r="C1066" s="462" t="s">
        <v>39</v>
      </c>
      <c r="D1066" s="382"/>
      <c r="E1066" s="382"/>
      <c r="F1066" s="361"/>
      <c r="G1066" s="425" t="s">
        <v>18</v>
      </c>
      <c r="H1066" s="361"/>
      <c r="I1066" s="52" t="s">
        <v>18</v>
      </c>
      <c r="J1066" s="52" t="s">
        <v>18</v>
      </c>
      <c r="K1066" s="425" t="s">
        <v>18</v>
      </c>
      <c r="L1066" s="361"/>
      <c r="M1066" s="47" t="s">
        <v>18</v>
      </c>
      <c r="N1066" s="53" t="s">
        <v>18</v>
      </c>
      <c r="O1066" s="455" t="s">
        <v>18</v>
      </c>
      <c r="P1066" s="530"/>
      <c r="Q1066" s="462"/>
    </row>
    <row r="1067" spans="2:17" x14ac:dyDescent="0.35">
      <c r="B1067" s="83" t="s">
        <v>18</v>
      </c>
      <c r="C1067" s="84" t="s">
        <v>18</v>
      </c>
      <c r="D1067" s="536" t="s">
        <v>42</v>
      </c>
      <c r="E1067" s="484"/>
      <c r="F1067" s="445"/>
      <c r="G1067" s="485" t="s">
        <v>220</v>
      </c>
      <c r="H1067" s="445"/>
      <c r="I1067" s="80" t="s">
        <v>648</v>
      </c>
      <c r="J1067" s="80" t="s">
        <v>220</v>
      </c>
      <c r="K1067" s="485" t="s">
        <v>293</v>
      </c>
      <c r="L1067" s="445"/>
      <c r="M1067" s="81" t="s">
        <v>309</v>
      </c>
      <c r="N1067" s="88" t="s">
        <v>224</v>
      </c>
      <c r="O1067" s="486" t="s">
        <v>220</v>
      </c>
      <c r="P1067" s="551"/>
      <c r="Q1067" s="552"/>
    </row>
    <row r="1068" spans="2:17" x14ac:dyDescent="0.35">
      <c r="B1068" s="513" t="s">
        <v>425</v>
      </c>
      <c r="C1068" s="514"/>
      <c r="D1068" s="514"/>
      <c r="E1068" s="514"/>
      <c r="F1068" s="515"/>
      <c r="G1068" s="516" t="s">
        <v>220</v>
      </c>
      <c r="H1068" s="515"/>
      <c r="I1068" s="96" t="s">
        <v>648</v>
      </c>
      <c r="J1068" s="96" t="s">
        <v>220</v>
      </c>
      <c r="K1068" s="516" t="s">
        <v>293</v>
      </c>
      <c r="L1068" s="515"/>
      <c r="M1068" s="97" t="s">
        <v>18</v>
      </c>
      <c r="N1068" s="98" t="s">
        <v>18</v>
      </c>
      <c r="O1068" s="541" t="s">
        <v>220</v>
      </c>
      <c r="P1068" s="542"/>
      <c r="Q1068" s="482"/>
    </row>
    <row r="1069" spans="2:17" s="173" customFormat="1" x14ac:dyDescent="0.35">
      <c r="B1069" s="60"/>
      <c r="C1069" s="182"/>
      <c r="D1069" s="182"/>
      <c r="E1069" s="182"/>
      <c r="F1069" s="182"/>
      <c r="G1069" s="187"/>
      <c r="H1069" s="182"/>
      <c r="I1069" s="187"/>
      <c r="J1069" s="187"/>
      <c r="K1069" s="187"/>
      <c r="L1069" s="182"/>
      <c r="M1069" s="189"/>
      <c r="N1069" s="179"/>
      <c r="O1069" s="187"/>
      <c r="P1069" s="187"/>
      <c r="Q1069" s="187"/>
    </row>
    <row r="1070" spans="2:17" s="173" customFormat="1" x14ac:dyDescent="0.35">
      <c r="B1070" s="60"/>
      <c r="C1070" s="182"/>
      <c r="D1070" s="182"/>
      <c r="E1070" s="182"/>
      <c r="F1070" s="182"/>
      <c r="G1070" s="187"/>
      <c r="H1070" s="182"/>
      <c r="I1070" s="187"/>
      <c r="J1070" s="187"/>
      <c r="K1070" s="187"/>
      <c r="L1070" s="182"/>
      <c r="M1070" s="189"/>
      <c r="N1070" s="179"/>
      <c r="O1070" s="187"/>
      <c r="P1070" s="187"/>
      <c r="Q1070" s="187"/>
    </row>
    <row r="1071" spans="2:17" s="173" customFormat="1" x14ac:dyDescent="0.35">
      <c r="B1071" s="60"/>
      <c r="C1071" s="182"/>
      <c r="D1071" s="182"/>
      <c r="E1071" s="182"/>
      <c r="F1071" s="182"/>
      <c r="G1071" s="187"/>
      <c r="H1071" s="182"/>
      <c r="I1071" s="187"/>
      <c r="J1071" s="187"/>
      <c r="K1071" s="187"/>
      <c r="L1071" s="182"/>
      <c r="M1071" s="189"/>
      <c r="N1071" s="179"/>
      <c r="O1071" s="187"/>
      <c r="P1071" s="187"/>
      <c r="Q1071" s="187"/>
    </row>
    <row r="1072" spans="2:17" s="173" customFormat="1" x14ac:dyDescent="0.35">
      <c r="B1072" s="60"/>
      <c r="C1072" s="182"/>
      <c r="D1072" s="182"/>
      <c r="E1072" s="182"/>
      <c r="F1072" s="182"/>
      <c r="G1072" s="187"/>
      <c r="H1072" s="182"/>
      <c r="I1072" s="187"/>
      <c r="J1072" s="187"/>
      <c r="K1072" s="187"/>
      <c r="L1072" s="182"/>
      <c r="M1072" s="189"/>
      <c r="N1072" s="179"/>
      <c r="O1072" s="187"/>
      <c r="P1072" s="187"/>
      <c r="Q1072" s="187"/>
    </row>
    <row r="1073" spans="2:17" s="173" customFormat="1" x14ac:dyDescent="0.35">
      <c r="B1073" s="60"/>
      <c r="C1073" s="182"/>
      <c r="D1073" s="182"/>
      <c r="E1073" s="182"/>
      <c r="F1073" s="182"/>
      <c r="G1073" s="187"/>
      <c r="H1073" s="182"/>
      <c r="I1073" s="187"/>
      <c r="J1073" s="187"/>
      <c r="K1073" s="187"/>
      <c r="L1073" s="182"/>
      <c r="M1073" s="189"/>
      <c r="N1073" s="179"/>
      <c r="O1073" s="187"/>
      <c r="P1073" s="187"/>
      <c r="Q1073" s="187"/>
    </row>
    <row r="1074" spans="2:17" s="173" customFormat="1" x14ac:dyDescent="0.35">
      <c r="B1074" s="519" t="s">
        <v>18</v>
      </c>
      <c r="C1074" s="484"/>
      <c r="D1074" s="484"/>
      <c r="E1074" s="484"/>
      <c r="F1074" s="445"/>
      <c r="G1074" s="431" t="s">
        <v>1146</v>
      </c>
      <c r="H1074" s="382"/>
      <c r="I1074" s="382"/>
      <c r="J1074" s="361"/>
      <c r="K1074" s="431" t="s">
        <v>1145</v>
      </c>
      <c r="L1074" s="382"/>
      <c r="M1074" s="382"/>
      <c r="N1074" s="382"/>
      <c r="O1074" s="382"/>
      <c r="P1074" s="382"/>
      <c r="Q1074" s="361"/>
    </row>
    <row r="1075" spans="2:17" s="173" customFormat="1" x14ac:dyDescent="0.35">
      <c r="B1075" s="498" t="s">
        <v>18</v>
      </c>
      <c r="C1075" s="473"/>
      <c r="D1075" s="473"/>
      <c r="E1075" s="473"/>
      <c r="F1075" s="449"/>
      <c r="G1075" s="431" t="s">
        <v>1144</v>
      </c>
      <c r="H1075" s="361"/>
      <c r="I1075" s="175" t="s">
        <v>1143</v>
      </c>
      <c r="J1075" s="175" t="s">
        <v>1142</v>
      </c>
      <c r="K1075" s="431" t="s">
        <v>1141</v>
      </c>
      <c r="L1075" s="361"/>
      <c r="M1075" s="431" t="s">
        <v>1140</v>
      </c>
      <c r="N1075" s="361"/>
      <c r="O1075" s="508" t="s">
        <v>1139</v>
      </c>
      <c r="P1075" s="509"/>
      <c r="Q1075" s="510"/>
    </row>
    <row r="1076" spans="2:17" x14ac:dyDescent="0.35">
      <c r="B1076" s="55" t="s">
        <v>18</v>
      </c>
      <c r="C1076" s="538" t="s">
        <v>43</v>
      </c>
      <c r="D1076" s="473"/>
      <c r="E1076" s="473"/>
      <c r="F1076" s="449"/>
      <c r="G1076" s="518" t="s">
        <v>18</v>
      </c>
      <c r="H1076" s="449"/>
      <c r="I1076" s="54" t="s">
        <v>18</v>
      </c>
      <c r="J1076" s="54" t="s">
        <v>18</v>
      </c>
      <c r="K1076" s="518" t="s">
        <v>18</v>
      </c>
      <c r="L1076" s="449"/>
      <c r="M1076" s="55" t="s">
        <v>18</v>
      </c>
      <c r="N1076" s="56" t="s">
        <v>18</v>
      </c>
      <c r="O1076" s="561" t="s">
        <v>18</v>
      </c>
      <c r="P1076" s="562"/>
      <c r="Q1076" s="538"/>
    </row>
    <row r="1077" spans="2:17" x14ac:dyDescent="0.35">
      <c r="B1077" s="27" t="s">
        <v>18</v>
      </c>
      <c r="C1077" s="57" t="s">
        <v>18</v>
      </c>
      <c r="D1077" s="427" t="s">
        <v>44</v>
      </c>
      <c r="E1077" s="382"/>
      <c r="F1077" s="361"/>
      <c r="G1077" s="451" t="s">
        <v>220</v>
      </c>
      <c r="H1077" s="361"/>
      <c r="I1077" s="38" t="s">
        <v>220</v>
      </c>
      <c r="J1077" s="38" t="s">
        <v>652</v>
      </c>
      <c r="K1077" s="451" t="s">
        <v>289</v>
      </c>
      <c r="L1077" s="361"/>
      <c r="M1077" s="44" t="s">
        <v>220</v>
      </c>
      <c r="N1077" s="58" t="s">
        <v>224</v>
      </c>
      <c r="O1077" s="466" t="s">
        <v>289</v>
      </c>
      <c r="P1077" s="531"/>
      <c r="Q1077" s="532"/>
    </row>
    <row r="1078" spans="2:17" x14ac:dyDescent="0.35">
      <c r="B1078" s="27" t="s">
        <v>18</v>
      </c>
      <c r="C1078" s="57" t="s">
        <v>18</v>
      </c>
      <c r="D1078" s="427" t="s">
        <v>46</v>
      </c>
      <c r="E1078" s="382"/>
      <c r="F1078" s="361"/>
      <c r="G1078" s="451" t="s">
        <v>18</v>
      </c>
      <c r="H1078" s="361"/>
      <c r="I1078" s="38" t="s">
        <v>18</v>
      </c>
      <c r="J1078" s="38" t="s">
        <v>18</v>
      </c>
      <c r="K1078" s="451" t="s">
        <v>18</v>
      </c>
      <c r="L1078" s="361"/>
      <c r="M1078" s="44" t="s">
        <v>18</v>
      </c>
      <c r="N1078" s="58" t="s">
        <v>18</v>
      </c>
      <c r="O1078" s="466" t="s">
        <v>18</v>
      </c>
      <c r="P1078" s="531"/>
      <c r="Q1078" s="532"/>
    </row>
    <row r="1079" spans="2:17" x14ac:dyDescent="0.35">
      <c r="B1079" s="27" t="s">
        <v>18</v>
      </c>
      <c r="C1079" s="57" t="s">
        <v>18</v>
      </c>
      <c r="D1079" s="57" t="s">
        <v>18</v>
      </c>
      <c r="E1079" s="427" t="s">
        <v>49</v>
      </c>
      <c r="F1079" s="361"/>
      <c r="G1079" s="451" t="s">
        <v>220</v>
      </c>
      <c r="H1079" s="361"/>
      <c r="I1079" s="38" t="s">
        <v>220</v>
      </c>
      <c r="J1079" s="38" t="s">
        <v>220</v>
      </c>
      <c r="K1079" s="451" t="s">
        <v>220</v>
      </c>
      <c r="L1079" s="361"/>
      <c r="M1079" s="44" t="s">
        <v>307</v>
      </c>
      <c r="N1079" s="58" t="s">
        <v>224</v>
      </c>
      <c r="O1079" s="466" t="s">
        <v>300</v>
      </c>
      <c r="P1079" s="531"/>
      <c r="Q1079" s="532"/>
    </row>
    <row r="1080" spans="2:17" x14ac:dyDescent="0.35">
      <c r="B1080" s="27" t="s">
        <v>18</v>
      </c>
      <c r="C1080" s="57" t="s">
        <v>18</v>
      </c>
      <c r="D1080" s="57" t="s">
        <v>18</v>
      </c>
      <c r="E1080" s="427" t="s">
        <v>49</v>
      </c>
      <c r="F1080" s="361"/>
      <c r="G1080" s="451" t="s">
        <v>220</v>
      </c>
      <c r="H1080" s="361"/>
      <c r="I1080" s="38" t="s">
        <v>220</v>
      </c>
      <c r="J1080" s="38" t="s">
        <v>220</v>
      </c>
      <c r="K1080" s="451" t="s">
        <v>299</v>
      </c>
      <c r="L1080" s="361"/>
      <c r="M1080" s="44" t="s">
        <v>309</v>
      </c>
      <c r="N1080" s="58" t="s">
        <v>224</v>
      </c>
      <c r="O1080" s="466" t="s">
        <v>220</v>
      </c>
      <c r="P1080" s="531"/>
      <c r="Q1080" s="532"/>
    </row>
    <row r="1081" spans="2:17" x14ac:dyDescent="0.35">
      <c r="B1081" s="27" t="s">
        <v>18</v>
      </c>
      <c r="C1081" s="57" t="s">
        <v>18</v>
      </c>
      <c r="D1081" s="57" t="s">
        <v>18</v>
      </c>
      <c r="E1081" s="427" t="s">
        <v>50</v>
      </c>
      <c r="F1081" s="361"/>
      <c r="G1081" s="451" t="s">
        <v>220</v>
      </c>
      <c r="H1081" s="361"/>
      <c r="I1081" s="38" t="s">
        <v>220</v>
      </c>
      <c r="J1081" s="38" t="s">
        <v>220</v>
      </c>
      <c r="K1081" s="451" t="s">
        <v>300</v>
      </c>
      <c r="L1081" s="361"/>
      <c r="M1081" s="44" t="s">
        <v>309</v>
      </c>
      <c r="N1081" s="58" t="s">
        <v>224</v>
      </c>
      <c r="O1081" s="466" t="s">
        <v>220</v>
      </c>
      <c r="P1081" s="531"/>
      <c r="Q1081" s="532"/>
    </row>
    <row r="1082" spans="2:17" x14ac:dyDescent="0.35">
      <c r="B1082" s="27" t="s">
        <v>18</v>
      </c>
      <c r="C1082" s="57" t="s">
        <v>18</v>
      </c>
      <c r="D1082" s="57" t="s">
        <v>18</v>
      </c>
      <c r="E1082" s="427" t="s">
        <v>50</v>
      </c>
      <c r="F1082" s="361"/>
      <c r="G1082" s="451" t="s">
        <v>220</v>
      </c>
      <c r="H1082" s="361"/>
      <c r="I1082" s="38" t="s">
        <v>220</v>
      </c>
      <c r="J1082" s="38" t="s">
        <v>220</v>
      </c>
      <c r="K1082" s="451" t="s">
        <v>220</v>
      </c>
      <c r="L1082" s="361"/>
      <c r="M1082" s="44" t="s">
        <v>307</v>
      </c>
      <c r="N1082" s="58" t="s">
        <v>224</v>
      </c>
      <c r="O1082" s="466" t="s">
        <v>300</v>
      </c>
      <c r="P1082" s="531"/>
      <c r="Q1082" s="532"/>
    </row>
    <row r="1083" spans="2:17" x14ac:dyDescent="0.35">
      <c r="B1083" s="27" t="s">
        <v>18</v>
      </c>
      <c r="C1083" s="57" t="s">
        <v>18</v>
      </c>
      <c r="D1083" s="57" t="s">
        <v>18</v>
      </c>
      <c r="E1083" s="427" t="s">
        <v>651</v>
      </c>
      <c r="F1083" s="361"/>
      <c r="G1083" s="451" t="s">
        <v>220</v>
      </c>
      <c r="H1083" s="361"/>
      <c r="I1083" s="38" t="s">
        <v>220</v>
      </c>
      <c r="J1083" s="38" t="s">
        <v>383</v>
      </c>
      <c r="K1083" s="451" t="s">
        <v>220</v>
      </c>
      <c r="L1083" s="361"/>
      <c r="M1083" s="44" t="s">
        <v>220</v>
      </c>
      <c r="N1083" s="58" t="s">
        <v>224</v>
      </c>
      <c r="O1083" s="466" t="s">
        <v>220</v>
      </c>
      <c r="P1083" s="531"/>
      <c r="Q1083" s="532"/>
    </row>
    <row r="1084" spans="2:17" x14ac:dyDescent="0.35">
      <c r="B1084" s="27" t="s">
        <v>18</v>
      </c>
      <c r="C1084" s="57" t="s">
        <v>18</v>
      </c>
      <c r="D1084" s="57" t="s">
        <v>18</v>
      </c>
      <c r="E1084" s="427" t="s">
        <v>120</v>
      </c>
      <c r="F1084" s="361"/>
      <c r="G1084" s="451" t="s">
        <v>220</v>
      </c>
      <c r="H1084" s="361"/>
      <c r="I1084" s="38" t="s">
        <v>220</v>
      </c>
      <c r="J1084" s="38" t="s">
        <v>383</v>
      </c>
      <c r="K1084" s="451" t="s">
        <v>220</v>
      </c>
      <c r="L1084" s="361"/>
      <c r="M1084" s="44" t="s">
        <v>220</v>
      </c>
      <c r="N1084" s="58" t="s">
        <v>224</v>
      </c>
      <c r="O1084" s="466" t="s">
        <v>220</v>
      </c>
      <c r="P1084" s="531"/>
      <c r="Q1084" s="532"/>
    </row>
    <row r="1085" spans="2:17" x14ac:dyDescent="0.35">
      <c r="B1085" s="27" t="s">
        <v>18</v>
      </c>
      <c r="C1085" s="57" t="s">
        <v>18</v>
      </c>
      <c r="D1085" s="57" t="s">
        <v>18</v>
      </c>
      <c r="E1085" s="427" t="s">
        <v>126</v>
      </c>
      <c r="F1085" s="361"/>
      <c r="G1085" s="451" t="s">
        <v>220</v>
      </c>
      <c r="H1085" s="361"/>
      <c r="I1085" s="38" t="s">
        <v>220</v>
      </c>
      <c r="J1085" s="38" t="s">
        <v>650</v>
      </c>
      <c r="K1085" s="451" t="s">
        <v>220</v>
      </c>
      <c r="L1085" s="361"/>
      <c r="M1085" s="44" t="s">
        <v>307</v>
      </c>
      <c r="N1085" s="58" t="s">
        <v>224</v>
      </c>
      <c r="O1085" s="466" t="s">
        <v>294</v>
      </c>
      <c r="P1085" s="531"/>
      <c r="Q1085" s="532"/>
    </row>
    <row r="1086" spans="2:17" x14ac:dyDescent="0.35">
      <c r="B1086" s="429" t="s">
        <v>285</v>
      </c>
      <c r="C1086" s="382"/>
      <c r="D1086" s="382"/>
      <c r="E1086" s="382"/>
      <c r="F1086" s="361"/>
      <c r="G1086" s="463" t="s">
        <v>220</v>
      </c>
      <c r="H1086" s="361"/>
      <c r="I1086" s="45" t="s">
        <v>220</v>
      </c>
      <c r="J1086" s="45" t="s">
        <v>647</v>
      </c>
      <c r="K1086" s="463" t="s">
        <v>649</v>
      </c>
      <c r="L1086" s="361"/>
      <c r="M1086" s="47" t="s">
        <v>18</v>
      </c>
      <c r="N1086" s="59" t="s">
        <v>18</v>
      </c>
      <c r="O1086" s="461" t="s">
        <v>611</v>
      </c>
      <c r="P1086" s="539"/>
      <c r="Q1086" s="540"/>
    </row>
    <row r="1087" spans="2:17" x14ac:dyDescent="0.35">
      <c r="B1087" s="429" t="s">
        <v>271</v>
      </c>
      <c r="C1087" s="382"/>
      <c r="D1087" s="382"/>
      <c r="E1087" s="382"/>
      <c r="F1087" s="361"/>
      <c r="G1087" s="463" t="s">
        <v>220</v>
      </c>
      <c r="H1087" s="361"/>
      <c r="I1087" s="45" t="s">
        <v>648</v>
      </c>
      <c r="J1087" s="45" t="s">
        <v>647</v>
      </c>
      <c r="K1087" s="463" t="s">
        <v>646</v>
      </c>
      <c r="L1087" s="361"/>
      <c r="M1087" s="47" t="s">
        <v>18</v>
      </c>
      <c r="N1087" s="59" t="s">
        <v>18</v>
      </c>
      <c r="O1087" s="461" t="s">
        <v>611</v>
      </c>
      <c r="P1087" s="539"/>
      <c r="Q1087" s="540"/>
    </row>
    <row r="1088" spans="2:17" x14ac:dyDescent="0.35">
      <c r="B1088" s="429" t="s">
        <v>645</v>
      </c>
      <c r="C1088" s="382"/>
      <c r="D1088" s="382"/>
      <c r="E1088" s="382"/>
      <c r="F1088" s="361"/>
      <c r="G1088" s="463" t="s">
        <v>220</v>
      </c>
      <c r="H1088" s="361"/>
      <c r="I1088" s="45" t="s">
        <v>644</v>
      </c>
      <c r="J1088" s="45" t="s">
        <v>632</v>
      </c>
      <c r="K1088" s="463" t="s">
        <v>643</v>
      </c>
      <c r="L1088" s="361"/>
      <c r="M1088" s="47" t="s">
        <v>18</v>
      </c>
      <c r="N1088" s="59" t="s">
        <v>18</v>
      </c>
      <c r="O1088" s="461" t="s">
        <v>630</v>
      </c>
      <c r="P1088" s="539"/>
      <c r="Q1088" s="540"/>
    </row>
    <row r="1089" spans="2:17" s="173" customFormat="1" x14ac:dyDescent="0.35">
      <c r="B1089" s="60"/>
      <c r="C1089" s="182"/>
      <c r="D1089" s="182"/>
      <c r="E1089" s="182"/>
      <c r="F1089" s="182"/>
      <c r="G1089" s="187"/>
      <c r="H1089" s="182"/>
      <c r="I1089" s="187"/>
      <c r="J1089" s="187"/>
      <c r="K1089" s="187"/>
      <c r="L1089" s="182"/>
      <c r="M1089" s="189"/>
      <c r="N1089" s="179"/>
      <c r="O1089" s="187"/>
      <c r="P1089" s="187"/>
      <c r="Q1089" s="187"/>
    </row>
    <row r="1090" spans="2:17" s="173" customFormat="1" x14ac:dyDescent="0.35">
      <c r="B1090" s="60"/>
      <c r="C1090" s="182"/>
      <c r="D1090" s="182"/>
      <c r="E1090" s="182"/>
      <c r="F1090" s="182"/>
      <c r="G1090" s="187"/>
      <c r="H1090" s="182"/>
      <c r="I1090" s="187"/>
      <c r="J1090" s="187"/>
      <c r="K1090" s="187"/>
      <c r="L1090" s="182"/>
      <c r="M1090" s="189"/>
      <c r="N1090" s="179"/>
      <c r="O1090" s="187"/>
      <c r="P1090" s="187"/>
      <c r="Q1090" s="187"/>
    </row>
    <row r="1091" spans="2:17" s="173" customFormat="1" x14ac:dyDescent="0.35">
      <c r="B1091" s="60"/>
      <c r="C1091" s="182"/>
      <c r="D1091" s="182"/>
      <c r="E1091" s="182"/>
      <c r="F1091" s="182"/>
      <c r="G1091" s="187"/>
      <c r="H1091" s="182"/>
      <c r="I1091" s="187"/>
      <c r="J1091" s="187"/>
      <c r="K1091" s="187"/>
      <c r="L1091" s="182"/>
      <c r="M1091" s="189"/>
      <c r="N1091" s="179"/>
      <c r="O1091" s="187"/>
      <c r="P1091" s="187"/>
      <c r="Q1091" s="187"/>
    </row>
    <row r="1092" spans="2:17" s="173" customFormat="1" x14ac:dyDescent="0.35">
      <c r="B1092" s="60"/>
      <c r="C1092" s="182"/>
      <c r="D1092" s="182"/>
      <c r="E1092" s="182"/>
      <c r="F1092" s="182"/>
      <c r="G1092" s="187"/>
      <c r="H1092" s="182"/>
      <c r="I1092" s="187"/>
      <c r="J1092" s="187"/>
      <c r="K1092" s="187"/>
      <c r="L1092" s="182"/>
      <c r="M1092" s="189"/>
      <c r="N1092" s="179"/>
      <c r="O1092" s="187"/>
      <c r="P1092" s="187"/>
      <c r="Q1092" s="187"/>
    </row>
    <row r="1093" spans="2:17" s="173" customFormat="1" x14ac:dyDescent="0.35">
      <c r="B1093" s="60"/>
      <c r="C1093" s="182"/>
      <c r="D1093" s="182"/>
      <c r="E1093" s="182"/>
      <c r="F1093" s="182"/>
      <c r="G1093" s="187"/>
      <c r="H1093" s="182"/>
      <c r="I1093" s="187"/>
      <c r="J1093" s="187"/>
      <c r="K1093" s="187"/>
      <c r="L1093" s="182"/>
      <c r="M1093" s="189"/>
      <c r="N1093" s="179"/>
      <c r="O1093" s="187"/>
      <c r="P1093" s="187"/>
      <c r="Q1093" s="187"/>
    </row>
    <row r="1094" spans="2:17" x14ac:dyDescent="0.35">
      <c r="B1094" s="60"/>
      <c r="C1094" s="74"/>
      <c r="D1094" s="74"/>
      <c r="E1094" s="74"/>
      <c r="F1094" s="74"/>
      <c r="G1094" s="79"/>
      <c r="H1094" s="74"/>
      <c r="I1094" s="79"/>
      <c r="J1094" s="79"/>
      <c r="K1094" s="79"/>
      <c r="L1094" s="74"/>
      <c r="M1094" s="48"/>
      <c r="N1094" s="49"/>
      <c r="O1094" s="79"/>
      <c r="P1094" s="79"/>
      <c r="Q1094" s="79"/>
    </row>
    <row r="1095" spans="2:17" s="121" customFormat="1" x14ac:dyDescent="0.35">
      <c r="B1095" s="519" t="s">
        <v>18</v>
      </c>
      <c r="C1095" s="484"/>
      <c r="D1095" s="484"/>
      <c r="E1095" s="484"/>
      <c r="F1095" s="445"/>
      <c r="G1095" s="431" t="s">
        <v>1146</v>
      </c>
      <c r="H1095" s="382"/>
      <c r="I1095" s="382"/>
      <c r="J1095" s="361"/>
      <c r="K1095" s="431" t="s">
        <v>1145</v>
      </c>
      <c r="L1095" s="382"/>
      <c r="M1095" s="382"/>
      <c r="N1095" s="382"/>
      <c r="O1095" s="382"/>
      <c r="P1095" s="382"/>
      <c r="Q1095" s="361"/>
    </row>
    <row r="1096" spans="2:17" s="121" customFormat="1" x14ac:dyDescent="0.35">
      <c r="B1096" s="498" t="s">
        <v>18</v>
      </c>
      <c r="C1096" s="473"/>
      <c r="D1096" s="473"/>
      <c r="E1096" s="473"/>
      <c r="F1096" s="449"/>
      <c r="G1096" s="431" t="s">
        <v>1144</v>
      </c>
      <c r="H1096" s="361"/>
      <c r="I1096" s="122" t="s">
        <v>1143</v>
      </c>
      <c r="J1096" s="122" t="s">
        <v>1142</v>
      </c>
      <c r="K1096" s="431" t="s">
        <v>1141</v>
      </c>
      <c r="L1096" s="361"/>
      <c r="M1096" s="431" t="s">
        <v>1140</v>
      </c>
      <c r="N1096" s="361"/>
      <c r="O1096" s="508" t="s">
        <v>1139</v>
      </c>
      <c r="P1096" s="509"/>
      <c r="Q1096" s="510"/>
    </row>
    <row r="1097" spans="2:17" x14ac:dyDescent="0.35">
      <c r="B1097" s="518" t="s">
        <v>642</v>
      </c>
      <c r="C1097" s="473"/>
      <c r="D1097" s="473"/>
      <c r="E1097" s="473"/>
      <c r="F1097" s="449"/>
      <c r="G1097" s="518" t="s">
        <v>18</v>
      </c>
      <c r="H1097" s="449"/>
      <c r="I1097" s="54" t="s">
        <v>18</v>
      </c>
      <c r="J1097" s="54" t="s">
        <v>18</v>
      </c>
      <c r="K1097" s="518" t="s">
        <v>18</v>
      </c>
      <c r="L1097" s="449"/>
      <c r="M1097" s="55" t="s">
        <v>18</v>
      </c>
      <c r="N1097" s="56" t="s">
        <v>18</v>
      </c>
      <c r="O1097" s="455" t="s">
        <v>18</v>
      </c>
      <c r="P1097" s="530"/>
      <c r="Q1097" s="462"/>
    </row>
    <row r="1098" spans="2:17" x14ac:dyDescent="0.35">
      <c r="B1098" s="47" t="s">
        <v>18</v>
      </c>
      <c r="C1098" s="462" t="s">
        <v>38</v>
      </c>
      <c r="D1098" s="382"/>
      <c r="E1098" s="382"/>
      <c r="F1098" s="361"/>
      <c r="G1098" s="425" t="s">
        <v>18</v>
      </c>
      <c r="H1098" s="361"/>
      <c r="I1098" s="52" t="s">
        <v>18</v>
      </c>
      <c r="J1098" s="52" t="s">
        <v>18</v>
      </c>
      <c r="K1098" s="425" t="s">
        <v>18</v>
      </c>
      <c r="L1098" s="361"/>
      <c r="M1098" s="47" t="s">
        <v>18</v>
      </c>
      <c r="N1098" s="53" t="s">
        <v>18</v>
      </c>
      <c r="O1098" s="455" t="s">
        <v>18</v>
      </c>
      <c r="P1098" s="530"/>
      <c r="Q1098" s="462"/>
    </row>
    <row r="1099" spans="2:17" x14ac:dyDescent="0.35">
      <c r="B1099" s="47" t="s">
        <v>18</v>
      </c>
      <c r="C1099" s="462" t="s">
        <v>43</v>
      </c>
      <c r="D1099" s="382"/>
      <c r="E1099" s="382"/>
      <c r="F1099" s="361"/>
      <c r="G1099" s="425" t="s">
        <v>18</v>
      </c>
      <c r="H1099" s="361"/>
      <c r="I1099" s="52" t="s">
        <v>18</v>
      </c>
      <c r="J1099" s="52" t="s">
        <v>18</v>
      </c>
      <c r="K1099" s="425" t="s">
        <v>18</v>
      </c>
      <c r="L1099" s="361"/>
      <c r="M1099" s="47" t="s">
        <v>18</v>
      </c>
      <c r="N1099" s="53" t="s">
        <v>18</v>
      </c>
      <c r="O1099" s="455" t="s">
        <v>18</v>
      </c>
      <c r="P1099" s="530"/>
      <c r="Q1099" s="462"/>
    </row>
    <row r="1100" spans="2:17" x14ac:dyDescent="0.35">
      <c r="B1100" s="27" t="s">
        <v>18</v>
      </c>
      <c r="C1100" s="57" t="s">
        <v>18</v>
      </c>
      <c r="D1100" s="427" t="s">
        <v>46</v>
      </c>
      <c r="E1100" s="382"/>
      <c r="F1100" s="361"/>
      <c r="G1100" s="451" t="s">
        <v>18</v>
      </c>
      <c r="H1100" s="361"/>
      <c r="I1100" s="38" t="s">
        <v>18</v>
      </c>
      <c r="J1100" s="38" t="s">
        <v>18</v>
      </c>
      <c r="K1100" s="451" t="s">
        <v>18</v>
      </c>
      <c r="L1100" s="361"/>
      <c r="M1100" s="44" t="s">
        <v>18</v>
      </c>
      <c r="N1100" s="58" t="s">
        <v>18</v>
      </c>
      <c r="O1100" s="466" t="s">
        <v>18</v>
      </c>
      <c r="P1100" s="531"/>
      <c r="Q1100" s="532"/>
    </row>
    <row r="1101" spans="2:17" x14ac:dyDescent="0.35">
      <c r="B1101" s="27" t="s">
        <v>18</v>
      </c>
      <c r="C1101" s="57" t="s">
        <v>18</v>
      </c>
      <c r="D1101" s="57" t="s">
        <v>18</v>
      </c>
      <c r="E1101" s="427" t="s">
        <v>120</v>
      </c>
      <c r="F1101" s="361"/>
      <c r="G1101" s="451" t="s">
        <v>220</v>
      </c>
      <c r="H1101" s="361"/>
      <c r="I1101" s="38" t="s">
        <v>383</v>
      </c>
      <c r="J1101" s="38" t="s">
        <v>220</v>
      </c>
      <c r="K1101" s="451" t="s">
        <v>220</v>
      </c>
      <c r="L1101" s="361"/>
      <c r="M1101" s="44" t="s">
        <v>220</v>
      </c>
      <c r="N1101" s="58" t="s">
        <v>224</v>
      </c>
      <c r="O1101" s="466" t="s">
        <v>220</v>
      </c>
      <c r="P1101" s="531"/>
      <c r="Q1101" s="532"/>
    </row>
    <row r="1102" spans="2:17" x14ac:dyDescent="0.35">
      <c r="B1102" s="27" t="s">
        <v>18</v>
      </c>
      <c r="C1102" s="57" t="s">
        <v>18</v>
      </c>
      <c r="D1102" s="57" t="s">
        <v>18</v>
      </c>
      <c r="E1102" s="427" t="s">
        <v>641</v>
      </c>
      <c r="F1102" s="361"/>
      <c r="G1102" s="451" t="s">
        <v>220</v>
      </c>
      <c r="H1102" s="361"/>
      <c r="I1102" s="38" t="s">
        <v>383</v>
      </c>
      <c r="J1102" s="38" t="s">
        <v>220</v>
      </c>
      <c r="K1102" s="451" t="s">
        <v>220</v>
      </c>
      <c r="L1102" s="361"/>
      <c r="M1102" s="44" t="s">
        <v>220</v>
      </c>
      <c r="N1102" s="58" t="s">
        <v>224</v>
      </c>
      <c r="O1102" s="466" t="s">
        <v>220</v>
      </c>
      <c r="P1102" s="531"/>
      <c r="Q1102" s="532"/>
    </row>
    <row r="1103" spans="2:17" x14ac:dyDescent="0.35">
      <c r="B1103" s="511" t="s">
        <v>285</v>
      </c>
      <c r="C1103" s="484"/>
      <c r="D1103" s="484"/>
      <c r="E1103" s="484"/>
      <c r="F1103" s="445"/>
      <c r="G1103" s="512" t="s">
        <v>220</v>
      </c>
      <c r="H1103" s="445"/>
      <c r="I1103" s="76" t="s">
        <v>456</v>
      </c>
      <c r="J1103" s="76" t="s">
        <v>220</v>
      </c>
      <c r="K1103" s="512" t="s">
        <v>220</v>
      </c>
      <c r="L1103" s="445"/>
      <c r="M1103" s="95" t="s">
        <v>18</v>
      </c>
      <c r="N1103" s="85" t="s">
        <v>18</v>
      </c>
      <c r="O1103" s="543" t="s">
        <v>220</v>
      </c>
      <c r="P1103" s="544"/>
      <c r="Q1103" s="545"/>
    </row>
    <row r="1104" spans="2:17" x14ac:dyDescent="0.35">
      <c r="B1104" s="513" t="s">
        <v>271</v>
      </c>
      <c r="C1104" s="514"/>
      <c r="D1104" s="514"/>
      <c r="E1104" s="514"/>
      <c r="F1104" s="515"/>
      <c r="G1104" s="516" t="s">
        <v>220</v>
      </c>
      <c r="H1104" s="515"/>
      <c r="I1104" s="96" t="s">
        <v>456</v>
      </c>
      <c r="J1104" s="96" t="s">
        <v>220</v>
      </c>
      <c r="K1104" s="516" t="s">
        <v>220</v>
      </c>
      <c r="L1104" s="515"/>
      <c r="M1104" s="97" t="s">
        <v>18</v>
      </c>
      <c r="N1104" s="98" t="s">
        <v>18</v>
      </c>
      <c r="O1104" s="541" t="s">
        <v>220</v>
      </c>
      <c r="P1104" s="542"/>
      <c r="Q1104" s="482"/>
    </row>
    <row r="1105" spans="2:17" x14ac:dyDescent="0.35">
      <c r="B1105" s="55" t="s">
        <v>18</v>
      </c>
      <c r="C1105" s="538" t="s">
        <v>150</v>
      </c>
      <c r="D1105" s="473"/>
      <c r="E1105" s="473"/>
      <c r="F1105" s="449"/>
      <c r="G1105" s="518" t="s">
        <v>18</v>
      </c>
      <c r="H1105" s="449"/>
      <c r="I1105" s="54" t="s">
        <v>18</v>
      </c>
      <c r="J1105" s="54" t="s">
        <v>18</v>
      </c>
      <c r="K1105" s="518" t="s">
        <v>18</v>
      </c>
      <c r="L1105" s="449"/>
      <c r="M1105" s="55" t="s">
        <v>18</v>
      </c>
      <c r="N1105" s="56" t="s">
        <v>18</v>
      </c>
      <c r="O1105" s="561" t="s">
        <v>18</v>
      </c>
      <c r="P1105" s="562"/>
      <c r="Q1105" s="538"/>
    </row>
    <row r="1106" spans="2:17" x14ac:dyDescent="0.35">
      <c r="B1106" s="47" t="s">
        <v>18</v>
      </c>
      <c r="C1106" s="462" t="s">
        <v>165</v>
      </c>
      <c r="D1106" s="382"/>
      <c r="E1106" s="382"/>
      <c r="F1106" s="361"/>
      <c r="G1106" s="425" t="s">
        <v>18</v>
      </c>
      <c r="H1106" s="361"/>
      <c r="I1106" s="52" t="s">
        <v>18</v>
      </c>
      <c r="J1106" s="52" t="s">
        <v>18</v>
      </c>
      <c r="K1106" s="425" t="s">
        <v>18</v>
      </c>
      <c r="L1106" s="361"/>
      <c r="M1106" s="47" t="s">
        <v>18</v>
      </c>
      <c r="N1106" s="53" t="s">
        <v>18</v>
      </c>
      <c r="O1106" s="455" t="s">
        <v>18</v>
      </c>
      <c r="P1106" s="530"/>
      <c r="Q1106" s="462"/>
    </row>
    <row r="1107" spans="2:17" x14ac:dyDescent="0.35">
      <c r="B1107" s="27" t="s">
        <v>18</v>
      </c>
      <c r="C1107" s="57" t="s">
        <v>18</v>
      </c>
      <c r="D1107" s="427" t="s">
        <v>640</v>
      </c>
      <c r="E1107" s="382"/>
      <c r="F1107" s="361"/>
      <c r="G1107" s="451" t="s">
        <v>18</v>
      </c>
      <c r="H1107" s="361"/>
      <c r="I1107" s="38" t="s">
        <v>18</v>
      </c>
      <c r="J1107" s="38" t="s">
        <v>18</v>
      </c>
      <c r="K1107" s="451" t="s">
        <v>18</v>
      </c>
      <c r="L1107" s="361"/>
      <c r="M1107" s="44" t="s">
        <v>18</v>
      </c>
      <c r="N1107" s="58" t="s">
        <v>18</v>
      </c>
      <c r="O1107" s="466" t="s">
        <v>18</v>
      </c>
      <c r="P1107" s="531"/>
      <c r="Q1107" s="532"/>
    </row>
    <row r="1108" spans="2:17" x14ac:dyDescent="0.35">
      <c r="B1108" s="27" t="s">
        <v>18</v>
      </c>
      <c r="C1108" s="57" t="s">
        <v>18</v>
      </c>
      <c r="D1108" s="57" t="s">
        <v>18</v>
      </c>
      <c r="E1108" s="427" t="s">
        <v>639</v>
      </c>
      <c r="F1108" s="361"/>
      <c r="G1108" s="451" t="s">
        <v>220</v>
      </c>
      <c r="H1108" s="361"/>
      <c r="I1108" s="38" t="s">
        <v>638</v>
      </c>
      <c r="J1108" s="38" t="s">
        <v>220</v>
      </c>
      <c r="K1108" s="451" t="s">
        <v>220</v>
      </c>
      <c r="L1108" s="361"/>
      <c r="M1108" s="44" t="s">
        <v>220</v>
      </c>
      <c r="N1108" s="58" t="s">
        <v>224</v>
      </c>
      <c r="O1108" s="466" t="s">
        <v>220</v>
      </c>
      <c r="P1108" s="531"/>
      <c r="Q1108" s="532"/>
    </row>
    <row r="1109" spans="2:17" x14ac:dyDescent="0.35">
      <c r="B1109" s="27" t="s">
        <v>18</v>
      </c>
      <c r="C1109" s="57" t="s">
        <v>18</v>
      </c>
      <c r="D1109" s="427" t="s">
        <v>172</v>
      </c>
      <c r="E1109" s="382"/>
      <c r="F1109" s="361"/>
      <c r="G1109" s="451" t="s">
        <v>18</v>
      </c>
      <c r="H1109" s="361"/>
      <c r="I1109" s="38" t="s">
        <v>18</v>
      </c>
      <c r="J1109" s="38" t="s">
        <v>18</v>
      </c>
      <c r="K1109" s="451" t="s">
        <v>18</v>
      </c>
      <c r="L1109" s="361"/>
      <c r="M1109" s="44" t="s">
        <v>18</v>
      </c>
      <c r="N1109" s="58" t="s">
        <v>18</v>
      </c>
      <c r="O1109" s="466" t="s">
        <v>18</v>
      </c>
      <c r="P1109" s="531"/>
      <c r="Q1109" s="532"/>
    </row>
    <row r="1110" spans="2:17" x14ac:dyDescent="0.35">
      <c r="B1110" s="27" t="s">
        <v>18</v>
      </c>
      <c r="C1110" s="57" t="s">
        <v>18</v>
      </c>
      <c r="D1110" s="57" t="s">
        <v>18</v>
      </c>
      <c r="E1110" s="427" t="s">
        <v>639</v>
      </c>
      <c r="F1110" s="361"/>
      <c r="G1110" s="451" t="s">
        <v>220</v>
      </c>
      <c r="H1110" s="361"/>
      <c r="I1110" s="38" t="s">
        <v>220</v>
      </c>
      <c r="J1110" s="38" t="s">
        <v>220</v>
      </c>
      <c r="K1110" s="451" t="s">
        <v>635</v>
      </c>
      <c r="L1110" s="361"/>
      <c r="M1110" s="44" t="s">
        <v>309</v>
      </c>
      <c r="N1110" s="58" t="s">
        <v>224</v>
      </c>
      <c r="O1110" s="466" t="s">
        <v>220</v>
      </c>
      <c r="P1110" s="531"/>
      <c r="Q1110" s="532"/>
    </row>
    <row r="1111" spans="2:17" x14ac:dyDescent="0.35">
      <c r="B1111" s="429" t="s">
        <v>265</v>
      </c>
      <c r="C1111" s="382"/>
      <c r="D1111" s="382"/>
      <c r="E1111" s="382"/>
      <c r="F1111" s="361"/>
      <c r="G1111" s="463" t="s">
        <v>220</v>
      </c>
      <c r="H1111" s="361"/>
      <c r="I1111" s="45" t="s">
        <v>638</v>
      </c>
      <c r="J1111" s="45" t="s">
        <v>220</v>
      </c>
      <c r="K1111" s="463" t="s">
        <v>635</v>
      </c>
      <c r="L1111" s="361"/>
      <c r="M1111" s="47" t="s">
        <v>18</v>
      </c>
      <c r="N1111" s="59" t="s">
        <v>18</v>
      </c>
      <c r="O1111" s="461" t="s">
        <v>220</v>
      </c>
      <c r="P1111" s="539"/>
      <c r="Q1111" s="540"/>
    </row>
    <row r="1112" spans="2:17" s="173" customFormat="1" x14ac:dyDescent="0.35">
      <c r="B1112" s="60"/>
      <c r="C1112" s="182"/>
      <c r="D1112" s="182"/>
      <c r="E1112" s="182"/>
      <c r="F1112" s="182"/>
      <c r="G1112" s="187"/>
      <c r="H1112" s="182"/>
      <c r="I1112" s="187"/>
      <c r="J1112" s="187"/>
      <c r="K1112" s="187"/>
      <c r="L1112" s="182"/>
      <c r="M1112" s="189"/>
      <c r="N1112" s="179"/>
      <c r="O1112" s="187"/>
      <c r="P1112" s="187"/>
      <c r="Q1112" s="187"/>
    </row>
    <row r="1113" spans="2:17" s="173" customFormat="1" x14ac:dyDescent="0.35">
      <c r="B1113" s="60"/>
      <c r="C1113" s="182"/>
      <c r="D1113" s="182"/>
      <c r="E1113" s="182"/>
      <c r="F1113" s="182"/>
      <c r="G1113" s="187"/>
      <c r="H1113" s="182"/>
      <c r="I1113" s="187"/>
      <c r="J1113" s="187"/>
      <c r="K1113" s="187"/>
      <c r="L1113" s="182"/>
      <c r="M1113" s="189"/>
      <c r="N1113" s="179"/>
      <c r="O1113" s="187"/>
      <c r="P1113" s="187"/>
      <c r="Q1113" s="187"/>
    </row>
    <row r="1114" spans="2:17" s="10" customFormat="1" x14ac:dyDescent="0.35">
      <c r="B1114" s="61"/>
      <c r="C1114" s="61"/>
      <c r="D1114" s="61"/>
      <c r="E1114" s="78"/>
      <c r="F1114" s="78"/>
      <c r="G1114" s="86"/>
      <c r="H1114" s="78"/>
      <c r="I1114" s="86"/>
      <c r="J1114" s="86"/>
      <c r="K1114" s="86"/>
      <c r="L1114" s="78"/>
      <c r="M1114" s="86"/>
      <c r="N1114" s="72"/>
      <c r="O1114" s="86"/>
      <c r="P1114" s="86"/>
      <c r="Q1114" s="86"/>
    </row>
    <row r="1115" spans="2:17" s="10" customFormat="1" x14ac:dyDescent="0.35">
      <c r="B1115" s="60"/>
      <c r="C1115" s="78"/>
      <c r="D1115" s="78"/>
      <c r="E1115" s="78"/>
      <c r="F1115" s="78"/>
      <c r="G1115" s="79"/>
      <c r="H1115" s="78"/>
      <c r="I1115" s="79"/>
      <c r="J1115" s="79"/>
      <c r="K1115" s="79"/>
      <c r="L1115" s="78"/>
      <c r="M1115" s="48"/>
      <c r="N1115" s="61"/>
      <c r="O1115" s="79"/>
      <c r="P1115" s="79"/>
      <c r="Q1115" s="79"/>
    </row>
    <row r="1116" spans="2:17" s="121" customFormat="1" x14ac:dyDescent="0.35">
      <c r="B1116" s="519" t="s">
        <v>18</v>
      </c>
      <c r="C1116" s="484"/>
      <c r="D1116" s="484"/>
      <c r="E1116" s="484"/>
      <c r="F1116" s="445"/>
      <c r="G1116" s="431" t="s">
        <v>1146</v>
      </c>
      <c r="H1116" s="382"/>
      <c r="I1116" s="382"/>
      <c r="J1116" s="361"/>
      <c r="K1116" s="431" t="s">
        <v>1145</v>
      </c>
      <c r="L1116" s="382"/>
      <c r="M1116" s="382"/>
      <c r="N1116" s="382"/>
      <c r="O1116" s="382"/>
      <c r="P1116" s="382"/>
      <c r="Q1116" s="361"/>
    </row>
    <row r="1117" spans="2:17" s="121" customFormat="1" x14ac:dyDescent="0.35">
      <c r="B1117" s="498" t="s">
        <v>18</v>
      </c>
      <c r="C1117" s="473"/>
      <c r="D1117" s="473"/>
      <c r="E1117" s="473"/>
      <c r="F1117" s="449"/>
      <c r="G1117" s="431" t="s">
        <v>1144</v>
      </c>
      <c r="H1117" s="361"/>
      <c r="I1117" s="122" t="s">
        <v>1143</v>
      </c>
      <c r="J1117" s="122" t="s">
        <v>1142</v>
      </c>
      <c r="K1117" s="431" t="s">
        <v>1141</v>
      </c>
      <c r="L1117" s="361"/>
      <c r="M1117" s="431" t="s">
        <v>1140</v>
      </c>
      <c r="N1117" s="361"/>
      <c r="O1117" s="508" t="s">
        <v>1139</v>
      </c>
      <c r="P1117" s="509"/>
      <c r="Q1117" s="510"/>
    </row>
    <row r="1118" spans="2:17" x14ac:dyDescent="0.35">
      <c r="B1118" s="429" t="s">
        <v>264</v>
      </c>
      <c r="C1118" s="382"/>
      <c r="D1118" s="382"/>
      <c r="E1118" s="382"/>
      <c r="F1118" s="361"/>
      <c r="G1118" s="463" t="s">
        <v>220</v>
      </c>
      <c r="H1118" s="361"/>
      <c r="I1118" s="45" t="s">
        <v>638</v>
      </c>
      <c r="J1118" s="45" t="s">
        <v>220</v>
      </c>
      <c r="K1118" s="463" t="s">
        <v>635</v>
      </c>
      <c r="L1118" s="361"/>
      <c r="M1118" s="47" t="s">
        <v>18</v>
      </c>
      <c r="N1118" s="59" t="s">
        <v>18</v>
      </c>
      <c r="O1118" s="461" t="s">
        <v>220</v>
      </c>
      <c r="P1118" s="539"/>
      <c r="Q1118" s="540"/>
    </row>
    <row r="1119" spans="2:17" x14ac:dyDescent="0.35">
      <c r="B1119" s="429" t="s">
        <v>637</v>
      </c>
      <c r="C1119" s="382"/>
      <c r="D1119" s="382"/>
      <c r="E1119" s="382"/>
      <c r="F1119" s="361"/>
      <c r="G1119" s="463" t="s">
        <v>220</v>
      </c>
      <c r="H1119" s="361"/>
      <c r="I1119" s="45" t="s">
        <v>636</v>
      </c>
      <c r="J1119" s="45" t="s">
        <v>220</v>
      </c>
      <c r="K1119" s="463" t="s">
        <v>635</v>
      </c>
      <c r="L1119" s="361"/>
      <c r="M1119" s="47" t="s">
        <v>18</v>
      </c>
      <c r="N1119" s="59" t="s">
        <v>18</v>
      </c>
      <c r="O1119" s="461" t="s">
        <v>220</v>
      </c>
      <c r="P1119" s="539"/>
      <c r="Q1119" s="540"/>
    </row>
    <row r="1120" spans="2:17" x14ac:dyDescent="0.35">
      <c r="B1120" s="429" t="s">
        <v>634</v>
      </c>
      <c r="C1120" s="382"/>
      <c r="D1120" s="382"/>
      <c r="E1120" s="382"/>
      <c r="F1120" s="361"/>
      <c r="G1120" s="429" t="s">
        <v>220</v>
      </c>
      <c r="H1120" s="361"/>
      <c r="I1120" s="37" t="s">
        <v>633</v>
      </c>
      <c r="J1120" s="37" t="s">
        <v>632</v>
      </c>
      <c r="K1120" s="429" t="s">
        <v>631</v>
      </c>
      <c r="L1120" s="361"/>
      <c r="M1120" s="47" t="s">
        <v>18</v>
      </c>
      <c r="N1120" s="59" t="s">
        <v>18</v>
      </c>
      <c r="O1120" s="459" t="s">
        <v>630</v>
      </c>
      <c r="P1120" s="546"/>
      <c r="Q1120" s="547"/>
    </row>
    <row r="1121" spans="2:17" x14ac:dyDescent="0.35">
      <c r="B1121" s="425" t="s">
        <v>7</v>
      </c>
      <c r="C1121" s="382"/>
      <c r="D1121" s="382"/>
      <c r="E1121" s="382"/>
      <c r="F1121" s="361"/>
      <c r="G1121" s="425" t="s">
        <v>18</v>
      </c>
      <c r="H1121" s="361"/>
      <c r="I1121" s="52" t="s">
        <v>18</v>
      </c>
      <c r="J1121" s="52" t="s">
        <v>18</v>
      </c>
      <c r="K1121" s="425" t="s">
        <v>18</v>
      </c>
      <c r="L1121" s="361"/>
      <c r="M1121" s="47" t="s">
        <v>18</v>
      </c>
      <c r="N1121" s="53" t="s">
        <v>18</v>
      </c>
      <c r="O1121" s="455" t="s">
        <v>18</v>
      </c>
      <c r="P1121" s="530"/>
      <c r="Q1121" s="462"/>
    </row>
    <row r="1122" spans="2:17" x14ac:dyDescent="0.35">
      <c r="B1122" s="518" t="s">
        <v>202</v>
      </c>
      <c r="C1122" s="473"/>
      <c r="D1122" s="473"/>
      <c r="E1122" s="473"/>
      <c r="F1122" s="449"/>
      <c r="G1122" s="518" t="s">
        <v>18</v>
      </c>
      <c r="H1122" s="449"/>
      <c r="I1122" s="54" t="s">
        <v>18</v>
      </c>
      <c r="J1122" s="54" t="s">
        <v>18</v>
      </c>
      <c r="K1122" s="518" t="s">
        <v>18</v>
      </c>
      <c r="L1122" s="449"/>
      <c r="M1122" s="55" t="s">
        <v>18</v>
      </c>
      <c r="N1122" s="56" t="s">
        <v>18</v>
      </c>
      <c r="O1122" s="455" t="s">
        <v>18</v>
      </c>
      <c r="P1122" s="530"/>
      <c r="Q1122" s="462"/>
    </row>
    <row r="1123" spans="2:17" x14ac:dyDescent="0.35">
      <c r="B1123" s="47" t="s">
        <v>18</v>
      </c>
      <c r="C1123" s="462" t="s">
        <v>25</v>
      </c>
      <c r="D1123" s="382"/>
      <c r="E1123" s="382"/>
      <c r="F1123" s="361"/>
      <c r="G1123" s="425" t="s">
        <v>18</v>
      </c>
      <c r="H1123" s="361"/>
      <c r="I1123" s="52" t="s">
        <v>18</v>
      </c>
      <c r="J1123" s="52" t="s">
        <v>18</v>
      </c>
      <c r="K1123" s="425" t="s">
        <v>18</v>
      </c>
      <c r="L1123" s="361"/>
      <c r="M1123" s="47" t="s">
        <v>18</v>
      </c>
      <c r="N1123" s="53" t="s">
        <v>18</v>
      </c>
      <c r="O1123" s="455" t="s">
        <v>18</v>
      </c>
      <c r="P1123" s="530"/>
      <c r="Q1123" s="462"/>
    </row>
    <row r="1124" spans="2:17" x14ac:dyDescent="0.35">
      <c r="B1124" s="47" t="s">
        <v>18</v>
      </c>
      <c r="C1124" s="462" t="s">
        <v>32</v>
      </c>
      <c r="D1124" s="382"/>
      <c r="E1124" s="382"/>
      <c r="F1124" s="361"/>
      <c r="G1124" s="425" t="s">
        <v>18</v>
      </c>
      <c r="H1124" s="361"/>
      <c r="I1124" s="52" t="s">
        <v>18</v>
      </c>
      <c r="J1124" s="52" t="s">
        <v>18</v>
      </c>
      <c r="K1124" s="425" t="s">
        <v>18</v>
      </c>
      <c r="L1124" s="361"/>
      <c r="M1124" s="47" t="s">
        <v>18</v>
      </c>
      <c r="N1124" s="53" t="s">
        <v>18</v>
      </c>
      <c r="O1124" s="455" t="s">
        <v>18</v>
      </c>
      <c r="P1124" s="530"/>
      <c r="Q1124" s="462"/>
    </row>
    <row r="1125" spans="2:17" x14ac:dyDescent="0.35">
      <c r="B1125" s="27" t="s">
        <v>18</v>
      </c>
      <c r="C1125" s="57" t="s">
        <v>18</v>
      </c>
      <c r="D1125" s="427" t="s">
        <v>36</v>
      </c>
      <c r="E1125" s="382"/>
      <c r="F1125" s="361"/>
      <c r="G1125" s="451" t="s">
        <v>220</v>
      </c>
      <c r="H1125" s="361"/>
      <c r="I1125" s="38" t="s">
        <v>629</v>
      </c>
      <c r="J1125" s="38" t="s">
        <v>628</v>
      </c>
      <c r="K1125" s="451" t="s">
        <v>627</v>
      </c>
      <c r="L1125" s="361"/>
      <c r="M1125" s="44" t="s">
        <v>626</v>
      </c>
      <c r="N1125" s="58" t="s">
        <v>224</v>
      </c>
      <c r="O1125" s="466" t="s">
        <v>625</v>
      </c>
      <c r="P1125" s="531"/>
      <c r="Q1125" s="532"/>
    </row>
    <row r="1126" spans="2:17" x14ac:dyDescent="0.35">
      <c r="B1126" s="27" t="s">
        <v>18</v>
      </c>
      <c r="C1126" s="57" t="s">
        <v>18</v>
      </c>
      <c r="D1126" s="427" t="s">
        <v>34</v>
      </c>
      <c r="E1126" s="382"/>
      <c r="F1126" s="361"/>
      <c r="G1126" s="451" t="s">
        <v>220</v>
      </c>
      <c r="H1126" s="361"/>
      <c r="I1126" s="38" t="s">
        <v>624</v>
      </c>
      <c r="J1126" s="38" t="s">
        <v>624</v>
      </c>
      <c r="K1126" s="451" t="s">
        <v>623</v>
      </c>
      <c r="L1126" s="361"/>
      <c r="M1126" s="44" t="s">
        <v>622</v>
      </c>
      <c r="N1126" s="58" t="s">
        <v>224</v>
      </c>
      <c r="O1126" s="466" t="s">
        <v>621</v>
      </c>
      <c r="P1126" s="531"/>
      <c r="Q1126" s="532"/>
    </row>
    <row r="1127" spans="2:17" x14ac:dyDescent="0.35">
      <c r="B1127" s="27" t="s">
        <v>18</v>
      </c>
      <c r="C1127" s="57" t="s">
        <v>18</v>
      </c>
      <c r="D1127" s="427" t="s">
        <v>37</v>
      </c>
      <c r="E1127" s="382"/>
      <c r="F1127" s="361"/>
      <c r="G1127" s="451" t="s">
        <v>220</v>
      </c>
      <c r="H1127" s="361"/>
      <c r="I1127" s="38" t="s">
        <v>601</v>
      </c>
      <c r="J1127" s="38" t="s">
        <v>601</v>
      </c>
      <c r="K1127" s="451" t="s">
        <v>601</v>
      </c>
      <c r="L1127" s="361"/>
      <c r="M1127" s="44" t="s">
        <v>620</v>
      </c>
      <c r="N1127" s="58" t="s">
        <v>224</v>
      </c>
      <c r="O1127" s="466" t="s">
        <v>619</v>
      </c>
      <c r="P1127" s="531"/>
      <c r="Q1127" s="532"/>
    </row>
    <row r="1128" spans="2:17" x14ac:dyDescent="0.35">
      <c r="B1128" s="27" t="s">
        <v>18</v>
      </c>
      <c r="C1128" s="57" t="s">
        <v>18</v>
      </c>
      <c r="D1128" s="427" t="s">
        <v>33</v>
      </c>
      <c r="E1128" s="382"/>
      <c r="F1128" s="361"/>
      <c r="G1128" s="451" t="s">
        <v>220</v>
      </c>
      <c r="H1128" s="361"/>
      <c r="I1128" s="38" t="s">
        <v>618</v>
      </c>
      <c r="J1128" s="38" t="s">
        <v>617</v>
      </c>
      <c r="K1128" s="451" t="s">
        <v>616</v>
      </c>
      <c r="L1128" s="361"/>
      <c r="M1128" s="44" t="s">
        <v>615</v>
      </c>
      <c r="N1128" s="58" t="s">
        <v>224</v>
      </c>
      <c r="O1128" s="466" t="s">
        <v>614</v>
      </c>
      <c r="P1128" s="531"/>
      <c r="Q1128" s="532"/>
    </row>
    <row r="1129" spans="2:17" x14ac:dyDescent="0.35">
      <c r="B1129" s="27" t="s">
        <v>18</v>
      </c>
      <c r="C1129" s="57" t="s">
        <v>18</v>
      </c>
      <c r="D1129" s="427" t="s">
        <v>35</v>
      </c>
      <c r="E1129" s="382"/>
      <c r="F1129" s="361"/>
      <c r="G1129" s="451" t="s">
        <v>220</v>
      </c>
      <c r="H1129" s="361"/>
      <c r="I1129" s="38" t="s">
        <v>240</v>
      </c>
      <c r="J1129" s="38" t="s">
        <v>240</v>
      </c>
      <c r="K1129" s="451" t="s">
        <v>613</v>
      </c>
      <c r="L1129" s="361"/>
      <c r="M1129" s="44" t="s">
        <v>612</v>
      </c>
      <c r="N1129" s="58" t="s">
        <v>224</v>
      </c>
      <c r="O1129" s="466" t="s">
        <v>611</v>
      </c>
      <c r="P1129" s="531"/>
      <c r="Q1129" s="532"/>
    </row>
    <row r="1130" spans="2:17" x14ac:dyDescent="0.35">
      <c r="B1130" s="511" t="s">
        <v>530</v>
      </c>
      <c r="C1130" s="484"/>
      <c r="D1130" s="484"/>
      <c r="E1130" s="484"/>
      <c r="F1130" s="445"/>
      <c r="G1130" s="512" t="s">
        <v>220</v>
      </c>
      <c r="H1130" s="445"/>
      <c r="I1130" s="76" t="s">
        <v>610</v>
      </c>
      <c r="J1130" s="76" t="s">
        <v>609</v>
      </c>
      <c r="K1130" s="512" t="s">
        <v>608</v>
      </c>
      <c r="L1130" s="445"/>
      <c r="M1130" s="95" t="s">
        <v>18</v>
      </c>
      <c r="N1130" s="85" t="s">
        <v>18</v>
      </c>
      <c r="O1130" s="543" t="s">
        <v>607</v>
      </c>
      <c r="P1130" s="544"/>
      <c r="Q1130" s="545"/>
    </row>
    <row r="1131" spans="2:17" x14ac:dyDescent="0.35">
      <c r="B1131" s="513" t="s">
        <v>529</v>
      </c>
      <c r="C1131" s="514"/>
      <c r="D1131" s="514"/>
      <c r="E1131" s="514"/>
      <c r="F1131" s="515"/>
      <c r="G1131" s="516" t="s">
        <v>220</v>
      </c>
      <c r="H1131" s="515"/>
      <c r="I1131" s="96" t="s">
        <v>610</v>
      </c>
      <c r="J1131" s="96" t="s">
        <v>609</v>
      </c>
      <c r="K1131" s="516" t="s">
        <v>608</v>
      </c>
      <c r="L1131" s="515"/>
      <c r="M1131" s="97" t="s">
        <v>18</v>
      </c>
      <c r="N1131" s="98" t="s">
        <v>18</v>
      </c>
      <c r="O1131" s="541" t="s">
        <v>607</v>
      </c>
      <c r="P1131" s="542"/>
      <c r="Q1131" s="482"/>
    </row>
    <row r="1132" spans="2:17" s="173" customFormat="1" x14ac:dyDescent="0.35">
      <c r="B1132" s="60"/>
      <c r="C1132" s="182"/>
      <c r="D1132" s="182"/>
      <c r="E1132" s="182"/>
      <c r="F1132" s="182"/>
      <c r="G1132" s="187"/>
      <c r="H1132" s="182"/>
      <c r="I1132" s="187"/>
      <c r="J1132" s="187"/>
      <c r="K1132" s="187"/>
      <c r="L1132" s="182"/>
      <c r="M1132" s="189"/>
      <c r="N1132" s="179"/>
      <c r="O1132" s="187"/>
      <c r="P1132" s="187"/>
      <c r="Q1132" s="187"/>
    </row>
    <row r="1133" spans="2:17" s="173" customFormat="1" x14ac:dyDescent="0.35">
      <c r="B1133" s="60"/>
      <c r="C1133" s="182"/>
      <c r="D1133" s="182"/>
      <c r="E1133" s="182"/>
      <c r="F1133" s="182"/>
      <c r="G1133" s="187"/>
      <c r="H1133" s="182"/>
      <c r="I1133" s="187"/>
      <c r="J1133" s="187"/>
      <c r="K1133" s="187"/>
      <c r="L1133" s="182"/>
      <c r="M1133" s="189"/>
      <c r="N1133" s="179"/>
      <c r="O1133" s="187"/>
      <c r="P1133" s="187"/>
      <c r="Q1133" s="187"/>
    </row>
    <row r="1134" spans="2:17" s="173" customFormat="1" x14ac:dyDescent="0.35">
      <c r="B1134" s="60"/>
      <c r="C1134" s="182"/>
      <c r="D1134" s="182"/>
      <c r="E1134" s="182"/>
      <c r="F1134" s="182"/>
      <c r="G1134" s="187"/>
      <c r="H1134" s="182"/>
      <c r="I1134" s="187"/>
      <c r="J1134" s="187"/>
      <c r="K1134" s="187"/>
      <c r="L1134" s="182"/>
      <c r="M1134" s="189"/>
      <c r="N1134" s="179"/>
      <c r="O1134" s="187"/>
      <c r="P1134" s="187"/>
      <c r="Q1134" s="187"/>
    </row>
    <row r="1135" spans="2:17" s="173" customFormat="1" x14ac:dyDescent="0.35">
      <c r="B1135" s="60"/>
      <c r="C1135" s="182"/>
      <c r="D1135" s="182"/>
      <c r="E1135" s="182"/>
      <c r="F1135" s="182"/>
      <c r="G1135" s="187"/>
      <c r="H1135" s="182"/>
      <c r="I1135" s="187"/>
      <c r="J1135" s="187"/>
      <c r="K1135" s="187"/>
      <c r="L1135" s="182"/>
      <c r="M1135" s="189"/>
      <c r="N1135" s="179"/>
      <c r="O1135" s="187"/>
      <c r="P1135" s="187"/>
      <c r="Q1135" s="187"/>
    </row>
    <row r="1136" spans="2:17" s="173" customFormat="1" x14ac:dyDescent="0.35">
      <c r="B1136" s="60"/>
      <c r="C1136" s="182"/>
      <c r="D1136" s="182"/>
      <c r="E1136" s="182"/>
      <c r="F1136" s="182"/>
      <c r="G1136" s="187"/>
      <c r="H1136" s="182"/>
      <c r="I1136" s="187"/>
      <c r="J1136" s="187"/>
      <c r="K1136" s="187"/>
      <c r="L1136" s="182"/>
      <c r="M1136" s="189"/>
      <c r="N1136" s="179"/>
      <c r="O1136" s="187"/>
      <c r="P1136" s="187"/>
      <c r="Q1136" s="187"/>
    </row>
    <row r="1137" spans="2:17" s="173" customFormat="1" x14ac:dyDescent="0.35">
      <c r="B1137" s="519" t="s">
        <v>18</v>
      </c>
      <c r="C1137" s="484"/>
      <c r="D1137" s="484"/>
      <c r="E1137" s="484"/>
      <c r="F1137" s="445"/>
      <c r="G1137" s="431" t="s">
        <v>1146</v>
      </c>
      <c r="H1137" s="382"/>
      <c r="I1137" s="382"/>
      <c r="J1137" s="361"/>
      <c r="K1137" s="431" t="s">
        <v>1145</v>
      </c>
      <c r="L1137" s="382"/>
      <c r="M1137" s="382"/>
      <c r="N1137" s="382"/>
      <c r="O1137" s="382"/>
      <c r="P1137" s="382"/>
      <c r="Q1137" s="361"/>
    </row>
    <row r="1138" spans="2:17" s="173" customFormat="1" x14ac:dyDescent="0.35">
      <c r="B1138" s="498" t="s">
        <v>18</v>
      </c>
      <c r="C1138" s="473"/>
      <c r="D1138" s="473"/>
      <c r="E1138" s="473"/>
      <c r="F1138" s="449"/>
      <c r="G1138" s="431" t="s">
        <v>1144</v>
      </c>
      <c r="H1138" s="361"/>
      <c r="I1138" s="175" t="s">
        <v>1143</v>
      </c>
      <c r="J1138" s="175" t="s">
        <v>1142</v>
      </c>
      <c r="K1138" s="431" t="s">
        <v>1141</v>
      </c>
      <c r="L1138" s="361"/>
      <c r="M1138" s="431" t="s">
        <v>1140</v>
      </c>
      <c r="N1138" s="361"/>
      <c r="O1138" s="508" t="s">
        <v>1139</v>
      </c>
      <c r="P1138" s="509"/>
      <c r="Q1138" s="510"/>
    </row>
    <row r="1139" spans="2:17" x14ac:dyDescent="0.35">
      <c r="B1139" s="55" t="s">
        <v>18</v>
      </c>
      <c r="C1139" s="538" t="s">
        <v>38</v>
      </c>
      <c r="D1139" s="473"/>
      <c r="E1139" s="473"/>
      <c r="F1139" s="449"/>
      <c r="G1139" s="518" t="s">
        <v>18</v>
      </c>
      <c r="H1139" s="449"/>
      <c r="I1139" s="54" t="s">
        <v>18</v>
      </c>
      <c r="J1139" s="54" t="s">
        <v>18</v>
      </c>
      <c r="K1139" s="518" t="s">
        <v>18</v>
      </c>
      <c r="L1139" s="449"/>
      <c r="M1139" s="55" t="s">
        <v>18</v>
      </c>
      <c r="N1139" s="56" t="s">
        <v>18</v>
      </c>
      <c r="O1139" s="561" t="s">
        <v>18</v>
      </c>
      <c r="P1139" s="562"/>
      <c r="Q1139" s="538"/>
    </row>
    <row r="1140" spans="2:17" x14ac:dyDescent="0.35">
      <c r="B1140" s="47" t="s">
        <v>18</v>
      </c>
      <c r="C1140" s="462" t="s">
        <v>39</v>
      </c>
      <c r="D1140" s="382"/>
      <c r="E1140" s="382"/>
      <c r="F1140" s="361"/>
      <c r="G1140" s="425" t="s">
        <v>18</v>
      </c>
      <c r="H1140" s="361"/>
      <c r="I1140" s="52" t="s">
        <v>18</v>
      </c>
      <c r="J1140" s="52" t="s">
        <v>18</v>
      </c>
      <c r="K1140" s="425" t="s">
        <v>18</v>
      </c>
      <c r="L1140" s="361"/>
      <c r="M1140" s="47" t="s">
        <v>18</v>
      </c>
      <c r="N1140" s="53" t="s">
        <v>18</v>
      </c>
      <c r="O1140" s="455" t="s">
        <v>18</v>
      </c>
      <c r="P1140" s="530"/>
      <c r="Q1140" s="462"/>
    </row>
    <row r="1141" spans="2:17" x14ac:dyDescent="0.35">
      <c r="B1141" s="27" t="s">
        <v>18</v>
      </c>
      <c r="C1141" s="57" t="s">
        <v>18</v>
      </c>
      <c r="D1141" s="427" t="s">
        <v>41</v>
      </c>
      <c r="E1141" s="382"/>
      <c r="F1141" s="361"/>
      <c r="G1141" s="451" t="s">
        <v>220</v>
      </c>
      <c r="H1141" s="361"/>
      <c r="I1141" s="38" t="s">
        <v>606</v>
      </c>
      <c r="J1141" s="38" t="s">
        <v>605</v>
      </c>
      <c r="K1141" s="451" t="s">
        <v>604</v>
      </c>
      <c r="L1141" s="361"/>
      <c r="M1141" s="44" t="s">
        <v>603</v>
      </c>
      <c r="N1141" s="58" t="s">
        <v>224</v>
      </c>
      <c r="O1141" s="466" t="s">
        <v>602</v>
      </c>
      <c r="P1141" s="531"/>
      <c r="Q1141" s="532"/>
    </row>
    <row r="1142" spans="2:17" x14ac:dyDescent="0.35">
      <c r="B1142" s="27" t="s">
        <v>18</v>
      </c>
      <c r="C1142" s="57" t="s">
        <v>18</v>
      </c>
      <c r="D1142" s="427" t="s">
        <v>42</v>
      </c>
      <c r="E1142" s="382"/>
      <c r="F1142" s="361"/>
      <c r="G1142" s="451" t="s">
        <v>220</v>
      </c>
      <c r="H1142" s="361"/>
      <c r="I1142" s="38" t="s">
        <v>601</v>
      </c>
      <c r="J1142" s="38" t="s">
        <v>601</v>
      </c>
      <c r="K1142" s="451" t="s">
        <v>601</v>
      </c>
      <c r="L1142" s="361"/>
      <c r="M1142" s="44" t="s">
        <v>600</v>
      </c>
      <c r="N1142" s="58" t="s">
        <v>224</v>
      </c>
      <c r="O1142" s="466" t="s">
        <v>599</v>
      </c>
      <c r="P1142" s="531"/>
      <c r="Q1142" s="532"/>
    </row>
    <row r="1143" spans="2:17" x14ac:dyDescent="0.35">
      <c r="B1143" s="27" t="s">
        <v>18</v>
      </c>
      <c r="C1143" s="57" t="s">
        <v>18</v>
      </c>
      <c r="D1143" s="427" t="s">
        <v>40</v>
      </c>
      <c r="E1143" s="382"/>
      <c r="F1143" s="361"/>
      <c r="G1143" s="451" t="s">
        <v>220</v>
      </c>
      <c r="H1143" s="361"/>
      <c r="I1143" s="38" t="s">
        <v>598</v>
      </c>
      <c r="J1143" s="38" t="s">
        <v>597</v>
      </c>
      <c r="K1143" s="451" t="s">
        <v>596</v>
      </c>
      <c r="L1143" s="361"/>
      <c r="M1143" s="44" t="s">
        <v>595</v>
      </c>
      <c r="N1143" s="58" t="s">
        <v>224</v>
      </c>
      <c r="O1143" s="466" t="s">
        <v>298</v>
      </c>
      <c r="P1143" s="531"/>
      <c r="Q1143" s="532"/>
    </row>
    <row r="1144" spans="2:17" x14ac:dyDescent="0.35">
      <c r="B1144" s="429" t="s">
        <v>425</v>
      </c>
      <c r="C1144" s="382"/>
      <c r="D1144" s="382"/>
      <c r="E1144" s="382"/>
      <c r="F1144" s="361"/>
      <c r="G1144" s="463" t="s">
        <v>220</v>
      </c>
      <c r="H1144" s="361"/>
      <c r="I1144" s="45" t="s">
        <v>594</v>
      </c>
      <c r="J1144" s="45" t="s">
        <v>593</v>
      </c>
      <c r="K1144" s="463" t="s">
        <v>592</v>
      </c>
      <c r="L1144" s="361"/>
      <c r="M1144" s="47" t="s">
        <v>18</v>
      </c>
      <c r="N1144" s="59" t="s">
        <v>18</v>
      </c>
      <c r="O1144" s="461" t="s">
        <v>591</v>
      </c>
      <c r="P1144" s="539"/>
      <c r="Q1144" s="540"/>
    </row>
    <row r="1145" spans="2:17" x14ac:dyDescent="0.35">
      <c r="B1145" s="47" t="s">
        <v>18</v>
      </c>
      <c r="C1145" s="462" t="s">
        <v>43</v>
      </c>
      <c r="D1145" s="382"/>
      <c r="E1145" s="382"/>
      <c r="F1145" s="361"/>
      <c r="G1145" s="425" t="s">
        <v>18</v>
      </c>
      <c r="H1145" s="361"/>
      <c r="I1145" s="52" t="s">
        <v>18</v>
      </c>
      <c r="J1145" s="52" t="s">
        <v>18</v>
      </c>
      <c r="K1145" s="425" t="s">
        <v>18</v>
      </c>
      <c r="L1145" s="361"/>
      <c r="M1145" s="47" t="s">
        <v>18</v>
      </c>
      <c r="N1145" s="53" t="s">
        <v>18</v>
      </c>
      <c r="O1145" s="455" t="s">
        <v>18</v>
      </c>
      <c r="P1145" s="530"/>
      <c r="Q1145" s="462"/>
    </row>
    <row r="1146" spans="2:17" x14ac:dyDescent="0.35">
      <c r="B1146" s="27" t="s">
        <v>18</v>
      </c>
      <c r="C1146" s="57" t="s">
        <v>18</v>
      </c>
      <c r="D1146" s="427" t="s">
        <v>44</v>
      </c>
      <c r="E1146" s="382"/>
      <c r="F1146" s="361"/>
      <c r="G1146" s="451" t="s">
        <v>220</v>
      </c>
      <c r="H1146" s="361"/>
      <c r="I1146" s="38" t="s">
        <v>590</v>
      </c>
      <c r="J1146" s="38" t="s">
        <v>586</v>
      </c>
      <c r="K1146" s="451" t="s">
        <v>378</v>
      </c>
      <c r="L1146" s="361"/>
      <c r="M1146" s="44" t="s">
        <v>589</v>
      </c>
      <c r="N1146" s="58" t="s">
        <v>224</v>
      </c>
      <c r="O1146" s="466" t="s">
        <v>588</v>
      </c>
      <c r="P1146" s="531"/>
      <c r="Q1146" s="532"/>
    </row>
    <row r="1147" spans="2:17" x14ac:dyDescent="0.35">
      <c r="B1147" s="27" t="s">
        <v>18</v>
      </c>
      <c r="C1147" s="57" t="s">
        <v>18</v>
      </c>
      <c r="D1147" s="427" t="s">
        <v>46</v>
      </c>
      <c r="E1147" s="382"/>
      <c r="F1147" s="361"/>
      <c r="G1147" s="451" t="s">
        <v>18</v>
      </c>
      <c r="H1147" s="361"/>
      <c r="I1147" s="38" t="s">
        <v>18</v>
      </c>
      <c r="J1147" s="38" t="s">
        <v>18</v>
      </c>
      <c r="K1147" s="451" t="s">
        <v>18</v>
      </c>
      <c r="L1147" s="361"/>
      <c r="M1147" s="44" t="s">
        <v>18</v>
      </c>
      <c r="N1147" s="58" t="s">
        <v>18</v>
      </c>
      <c r="O1147" s="466" t="s">
        <v>18</v>
      </c>
      <c r="P1147" s="531"/>
      <c r="Q1147" s="532"/>
    </row>
    <row r="1148" spans="2:17" x14ac:dyDescent="0.35">
      <c r="B1148" s="27" t="s">
        <v>18</v>
      </c>
      <c r="C1148" s="57" t="s">
        <v>18</v>
      </c>
      <c r="D1148" s="57" t="s">
        <v>18</v>
      </c>
      <c r="E1148" s="427" t="s">
        <v>587</v>
      </c>
      <c r="F1148" s="361"/>
      <c r="G1148" s="451" t="s">
        <v>220</v>
      </c>
      <c r="H1148" s="361"/>
      <c r="I1148" s="38" t="s">
        <v>586</v>
      </c>
      <c r="J1148" s="38" t="s">
        <v>220</v>
      </c>
      <c r="K1148" s="451" t="s">
        <v>220</v>
      </c>
      <c r="L1148" s="361"/>
      <c r="M1148" s="44" t="s">
        <v>220</v>
      </c>
      <c r="N1148" s="58" t="s">
        <v>224</v>
      </c>
      <c r="O1148" s="466" t="s">
        <v>220</v>
      </c>
      <c r="P1148" s="531"/>
      <c r="Q1148" s="532"/>
    </row>
    <row r="1149" spans="2:17" x14ac:dyDescent="0.35">
      <c r="B1149" s="27" t="s">
        <v>18</v>
      </c>
      <c r="C1149" s="57" t="s">
        <v>18</v>
      </c>
      <c r="D1149" s="57" t="s">
        <v>18</v>
      </c>
      <c r="E1149" s="427" t="s">
        <v>48</v>
      </c>
      <c r="F1149" s="361"/>
      <c r="G1149" s="451" t="s">
        <v>220</v>
      </c>
      <c r="H1149" s="361"/>
      <c r="I1149" s="38" t="s">
        <v>220</v>
      </c>
      <c r="J1149" s="38" t="s">
        <v>220</v>
      </c>
      <c r="K1149" s="451" t="s">
        <v>220</v>
      </c>
      <c r="L1149" s="361"/>
      <c r="M1149" s="44" t="s">
        <v>307</v>
      </c>
      <c r="N1149" s="58" t="s">
        <v>224</v>
      </c>
      <c r="O1149" s="466" t="s">
        <v>300</v>
      </c>
      <c r="P1149" s="531"/>
      <c r="Q1149" s="532"/>
    </row>
    <row r="1150" spans="2:17" x14ac:dyDescent="0.35">
      <c r="B1150" s="27" t="s">
        <v>18</v>
      </c>
      <c r="C1150" s="57" t="s">
        <v>18</v>
      </c>
      <c r="D1150" s="57" t="s">
        <v>18</v>
      </c>
      <c r="E1150" s="427" t="s">
        <v>48</v>
      </c>
      <c r="F1150" s="361"/>
      <c r="G1150" s="451" t="s">
        <v>220</v>
      </c>
      <c r="H1150" s="361"/>
      <c r="I1150" s="38" t="s">
        <v>220</v>
      </c>
      <c r="J1150" s="38" t="s">
        <v>220</v>
      </c>
      <c r="K1150" s="451" t="s">
        <v>300</v>
      </c>
      <c r="L1150" s="361"/>
      <c r="M1150" s="44" t="s">
        <v>309</v>
      </c>
      <c r="N1150" s="58" t="s">
        <v>224</v>
      </c>
      <c r="O1150" s="466" t="s">
        <v>220</v>
      </c>
      <c r="P1150" s="531"/>
      <c r="Q1150" s="532"/>
    </row>
    <row r="1151" spans="2:17" x14ac:dyDescent="0.35">
      <c r="B1151" s="27" t="s">
        <v>18</v>
      </c>
      <c r="C1151" s="57" t="s">
        <v>18</v>
      </c>
      <c r="D1151" s="57" t="s">
        <v>18</v>
      </c>
      <c r="E1151" s="427" t="s">
        <v>49</v>
      </c>
      <c r="F1151" s="361"/>
      <c r="G1151" s="451" t="s">
        <v>220</v>
      </c>
      <c r="H1151" s="361"/>
      <c r="I1151" s="38" t="s">
        <v>220</v>
      </c>
      <c r="J1151" s="38" t="s">
        <v>220</v>
      </c>
      <c r="K1151" s="451" t="s">
        <v>294</v>
      </c>
      <c r="L1151" s="361"/>
      <c r="M1151" s="44" t="s">
        <v>309</v>
      </c>
      <c r="N1151" s="58" t="s">
        <v>224</v>
      </c>
      <c r="O1151" s="466" t="s">
        <v>220</v>
      </c>
      <c r="P1151" s="531"/>
      <c r="Q1151" s="532"/>
    </row>
    <row r="1152" spans="2:17" x14ac:dyDescent="0.35">
      <c r="B1152" s="27" t="s">
        <v>18</v>
      </c>
      <c r="C1152" s="57" t="s">
        <v>18</v>
      </c>
      <c r="D1152" s="57" t="s">
        <v>18</v>
      </c>
      <c r="E1152" s="427" t="s">
        <v>49</v>
      </c>
      <c r="F1152" s="361"/>
      <c r="G1152" s="451" t="s">
        <v>220</v>
      </c>
      <c r="H1152" s="361"/>
      <c r="I1152" s="38" t="s">
        <v>585</v>
      </c>
      <c r="J1152" s="38" t="s">
        <v>584</v>
      </c>
      <c r="K1152" s="451" t="s">
        <v>220</v>
      </c>
      <c r="L1152" s="361"/>
      <c r="M1152" s="44" t="s">
        <v>307</v>
      </c>
      <c r="N1152" s="58" t="s">
        <v>224</v>
      </c>
      <c r="O1152" s="466" t="s">
        <v>294</v>
      </c>
      <c r="P1152" s="531"/>
      <c r="Q1152" s="532"/>
    </row>
    <row r="1153" spans="2:17" x14ac:dyDescent="0.35">
      <c r="B1153" s="27" t="s">
        <v>18</v>
      </c>
      <c r="C1153" s="57" t="s">
        <v>18</v>
      </c>
      <c r="D1153" s="57" t="s">
        <v>18</v>
      </c>
      <c r="E1153" s="427" t="s">
        <v>50</v>
      </c>
      <c r="F1153" s="361"/>
      <c r="G1153" s="451" t="s">
        <v>220</v>
      </c>
      <c r="H1153" s="361"/>
      <c r="I1153" s="38" t="s">
        <v>220</v>
      </c>
      <c r="J1153" s="38" t="s">
        <v>220</v>
      </c>
      <c r="K1153" s="451" t="s">
        <v>220</v>
      </c>
      <c r="L1153" s="361"/>
      <c r="M1153" s="44" t="s">
        <v>307</v>
      </c>
      <c r="N1153" s="58" t="s">
        <v>224</v>
      </c>
      <c r="O1153" s="466" t="s">
        <v>298</v>
      </c>
      <c r="P1153" s="531"/>
      <c r="Q1153" s="532"/>
    </row>
    <row r="1154" spans="2:17" s="10" customFormat="1" x14ac:dyDescent="0.35">
      <c r="B1154" s="60"/>
      <c r="C1154" s="78"/>
      <c r="D1154" s="78"/>
      <c r="E1154" s="78"/>
      <c r="F1154" s="78"/>
      <c r="G1154" s="79"/>
      <c r="H1154" s="78"/>
      <c r="I1154" s="79"/>
      <c r="J1154" s="79"/>
      <c r="K1154" s="79"/>
      <c r="L1154" s="78"/>
      <c r="M1154" s="48"/>
      <c r="N1154" s="61"/>
      <c r="O1154" s="79"/>
      <c r="P1154" s="79"/>
      <c r="Q1154" s="79"/>
    </row>
    <row r="1155" spans="2:17" s="10" customFormat="1" x14ac:dyDescent="0.35">
      <c r="B1155" s="60"/>
      <c r="C1155" s="78"/>
      <c r="D1155" s="78"/>
      <c r="E1155" s="78"/>
      <c r="F1155" s="78"/>
      <c r="G1155" s="79"/>
      <c r="H1155" s="78"/>
      <c r="I1155" s="79"/>
      <c r="J1155" s="79"/>
      <c r="K1155" s="79"/>
      <c r="L1155" s="78"/>
      <c r="M1155" s="48"/>
      <c r="N1155" s="61"/>
      <c r="O1155" s="79"/>
      <c r="P1155" s="79"/>
      <c r="Q1155" s="79"/>
    </row>
    <row r="1156" spans="2:17" s="10" customFormat="1" x14ac:dyDescent="0.35">
      <c r="B1156" s="60"/>
      <c r="C1156" s="78"/>
      <c r="D1156" s="78"/>
      <c r="E1156" s="78"/>
      <c r="F1156" s="78"/>
      <c r="G1156" s="79"/>
      <c r="H1156" s="78"/>
      <c r="I1156" s="79"/>
      <c r="J1156" s="79"/>
      <c r="K1156" s="79"/>
      <c r="L1156" s="78"/>
      <c r="M1156" s="48"/>
      <c r="N1156" s="61"/>
      <c r="O1156" s="79"/>
      <c r="P1156" s="79"/>
      <c r="Q1156" s="79"/>
    </row>
    <row r="1157" spans="2:17" s="10" customFormat="1" x14ac:dyDescent="0.35">
      <c r="B1157" s="60"/>
      <c r="C1157" s="78"/>
      <c r="D1157" s="78"/>
      <c r="E1157" s="78"/>
      <c r="F1157" s="78"/>
      <c r="G1157" s="79"/>
      <c r="H1157" s="78"/>
      <c r="I1157" s="79"/>
      <c r="J1157" s="79"/>
      <c r="K1157" s="79"/>
      <c r="L1157" s="78"/>
      <c r="M1157" s="48"/>
      <c r="N1157" s="61"/>
      <c r="O1157" s="79"/>
      <c r="P1157" s="79"/>
      <c r="Q1157" s="79"/>
    </row>
    <row r="1158" spans="2:17" s="121" customFormat="1" x14ac:dyDescent="0.35">
      <c r="B1158" s="519" t="s">
        <v>18</v>
      </c>
      <c r="C1158" s="484"/>
      <c r="D1158" s="484"/>
      <c r="E1158" s="484"/>
      <c r="F1158" s="445"/>
      <c r="G1158" s="431" t="s">
        <v>1146</v>
      </c>
      <c r="H1158" s="382"/>
      <c r="I1158" s="382"/>
      <c r="J1158" s="361"/>
      <c r="K1158" s="431" t="s">
        <v>1145</v>
      </c>
      <c r="L1158" s="382"/>
      <c r="M1158" s="382"/>
      <c r="N1158" s="382"/>
      <c r="O1158" s="382"/>
      <c r="P1158" s="382"/>
      <c r="Q1158" s="361"/>
    </row>
    <row r="1159" spans="2:17" s="121" customFormat="1" x14ac:dyDescent="0.35">
      <c r="B1159" s="498" t="s">
        <v>18</v>
      </c>
      <c r="C1159" s="473"/>
      <c r="D1159" s="473"/>
      <c r="E1159" s="473"/>
      <c r="F1159" s="449"/>
      <c r="G1159" s="431" t="s">
        <v>1144</v>
      </c>
      <c r="H1159" s="361"/>
      <c r="I1159" s="122" t="s">
        <v>1143</v>
      </c>
      <c r="J1159" s="122" t="s">
        <v>1142</v>
      </c>
      <c r="K1159" s="431" t="s">
        <v>1141</v>
      </c>
      <c r="L1159" s="361"/>
      <c r="M1159" s="431" t="s">
        <v>1140</v>
      </c>
      <c r="N1159" s="361"/>
      <c r="O1159" s="508" t="s">
        <v>1139</v>
      </c>
      <c r="P1159" s="509"/>
      <c r="Q1159" s="510"/>
    </row>
    <row r="1160" spans="2:17" x14ac:dyDescent="0.35">
      <c r="B1160" s="27" t="s">
        <v>18</v>
      </c>
      <c r="C1160" s="57" t="s">
        <v>18</v>
      </c>
      <c r="D1160" s="57" t="s">
        <v>18</v>
      </c>
      <c r="E1160" s="427" t="s">
        <v>50</v>
      </c>
      <c r="F1160" s="361"/>
      <c r="G1160" s="451" t="s">
        <v>220</v>
      </c>
      <c r="H1160" s="361"/>
      <c r="I1160" s="38" t="s">
        <v>220</v>
      </c>
      <c r="J1160" s="38" t="s">
        <v>220</v>
      </c>
      <c r="K1160" s="451" t="s">
        <v>298</v>
      </c>
      <c r="L1160" s="361"/>
      <c r="M1160" s="44" t="s">
        <v>309</v>
      </c>
      <c r="N1160" s="58" t="s">
        <v>224</v>
      </c>
      <c r="O1160" s="466" t="s">
        <v>220</v>
      </c>
      <c r="P1160" s="531"/>
      <c r="Q1160" s="532"/>
    </row>
    <row r="1161" spans="2:17" x14ac:dyDescent="0.35">
      <c r="B1161" s="27" t="s">
        <v>18</v>
      </c>
      <c r="C1161" s="57" t="s">
        <v>18</v>
      </c>
      <c r="D1161" s="57" t="s">
        <v>18</v>
      </c>
      <c r="E1161" s="427" t="s">
        <v>50</v>
      </c>
      <c r="F1161" s="361"/>
      <c r="G1161" s="451" t="s">
        <v>220</v>
      </c>
      <c r="H1161" s="361"/>
      <c r="I1161" s="38" t="s">
        <v>583</v>
      </c>
      <c r="J1161" s="38" t="s">
        <v>220</v>
      </c>
      <c r="K1161" s="451" t="s">
        <v>220</v>
      </c>
      <c r="L1161" s="361"/>
      <c r="M1161" s="44" t="s">
        <v>220</v>
      </c>
      <c r="N1161" s="58" t="s">
        <v>224</v>
      </c>
      <c r="O1161" s="466" t="s">
        <v>220</v>
      </c>
      <c r="P1161" s="531"/>
      <c r="Q1161" s="532"/>
    </row>
    <row r="1162" spans="2:17" x14ac:dyDescent="0.35">
      <c r="B1162" s="27" t="s">
        <v>18</v>
      </c>
      <c r="C1162" s="57" t="s">
        <v>18</v>
      </c>
      <c r="D1162" s="57" t="s">
        <v>18</v>
      </c>
      <c r="E1162" s="427" t="s">
        <v>582</v>
      </c>
      <c r="F1162" s="361"/>
      <c r="G1162" s="451" t="s">
        <v>220</v>
      </c>
      <c r="H1162" s="361"/>
      <c r="I1162" s="38" t="s">
        <v>220</v>
      </c>
      <c r="J1162" s="38" t="s">
        <v>581</v>
      </c>
      <c r="K1162" s="451" t="s">
        <v>220</v>
      </c>
      <c r="L1162" s="361"/>
      <c r="M1162" s="44" t="s">
        <v>220</v>
      </c>
      <c r="N1162" s="58" t="s">
        <v>224</v>
      </c>
      <c r="O1162" s="466" t="s">
        <v>220</v>
      </c>
      <c r="P1162" s="531"/>
      <c r="Q1162" s="532"/>
    </row>
    <row r="1163" spans="2:17" x14ac:dyDescent="0.35">
      <c r="B1163" s="83" t="s">
        <v>18</v>
      </c>
      <c r="C1163" s="84" t="s">
        <v>18</v>
      </c>
      <c r="D1163" s="536" t="s">
        <v>133</v>
      </c>
      <c r="E1163" s="484"/>
      <c r="F1163" s="445"/>
      <c r="G1163" s="485" t="s">
        <v>578</v>
      </c>
      <c r="H1163" s="445"/>
      <c r="I1163" s="80" t="s">
        <v>580</v>
      </c>
      <c r="J1163" s="80" t="s">
        <v>579</v>
      </c>
      <c r="K1163" s="485" t="s">
        <v>276</v>
      </c>
      <c r="L1163" s="445"/>
      <c r="M1163" s="81" t="s">
        <v>220</v>
      </c>
      <c r="N1163" s="88" t="s">
        <v>224</v>
      </c>
      <c r="O1163" s="486" t="s">
        <v>276</v>
      </c>
      <c r="P1163" s="551"/>
      <c r="Q1163" s="552"/>
    </row>
    <row r="1164" spans="2:17" x14ac:dyDescent="0.35">
      <c r="B1164" s="513" t="s">
        <v>285</v>
      </c>
      <c r="C1164" s="514"/>
      <c r="D1164" s="514"/>
      <c r="E1164" s="514"/>
      <c r="F1164" s="515"/>
      <c r="G1164" s="516" t="s">
        <v>578</v>
      </c>
      <c r="H1164" s="515"/>
      <c r="I1164" s="96" t="s">
        <v>577</v>
      </c>
      <c r="J1164" s="96" t="s">
        <v>576</v>
      </c>
      <c r="K1164" s="516" t="s">
        <v>575</v>
      </c>
      <c r="L1164" s="515"/>
      <c r="M1164" s="97" t="s">
        <v>18</v>
      </c>
      <c r="N1164" s="98" t="s">
        <v>18</v>
      </c>
      <c r="O1164" s="541" t="s">
        <v>574</v>
      </c>
      <c r="P1164" s="542"/>
      <c r="Q1164" s="482"/>
    </row>
    <row r="1165" spans="2:17" x14ac:dyDescent="0.35">
      <c r="B1165" s="55" t="s">
        <v>18</v>
      </c>
      <c r="C1165" s="538" t="s">
        <v>134</v>
      </c>
      <c r="D1165" s="473"/>
      <c r="E1165" s="473"/>
      <c r="F1165" s="449"/>
      <c r="G1165" s="518" t="s">
        <v>18</v>
      </c>
      <c r="H1165" s="449"/>
      <c r="I1165" s="54" t="s">
        <v>18</v>
      </c>
      <c r="J1165" s="54" t="s">
        <v>18</v>
      </c>
      <c r="K1165" s="518" t="s">
        <v>18</v>
      </c>
      <c r="L1165" s="449"/>
      <c r="M1165" s="55" t="s">
        <v>18</v>
      </c>
      <c r="N1165" s="56" t="s">
        <v>18</v>
      </c>
      <c r="O1165" s="561" t="s">
        <v>18</v>
      </c>
      <c r="P1165" s="562"/>
      <c r="Q1165" s="538"/>
    </row>
    <row r="1166" spans="2:17" x14ac:dyDescent="0.35">
      <c r="B1166" s="27" t="s">
        <v>18</v>
      </c>
      <c r="C1166" s="57" t="s">
        <v>18</v>
      </c>
      <c r="D1166" s="427" t="s">
        <v>144</v>
      </c>
      <c r="E1166" s="382"/>
      <c r="F1166" s="361"/>
      <c r="G1166" s="451" t="s">
        <v>563</v>
      </c>
      <c r="H1166" s="361"/>
      <c r="I1166" s="38" t="s">
        <v>573</v>
      </c>
      <c r="J1166" s="38" t="s">
        <v>572</v>
      </c>
      <c r="K1166" s="451" t="s">
        <v>294</v>
      </c>
      <c r="L1166" s="361"/>
      <c r="M1166" s="44" t="s">
        <v>220</v>
      </c>
      <c r="N1166" s="58" t="s">
        <v>224</v>
      </c>
      <c r="O1166" s="466" t="s">
        <v>294</v>
      </c>
      <c r="P1166" s="531"/>
      <c r="Q1166" s="532"/>
    </row>
    <row r="1167" spans="2:17" x14ac:dyDescent="0.35">
      <c r="B1167" s="27" t="s">
        <v>18</v>
      </c>
      <c r="C1167" s="57" t="s">
        <v>18</v>
      </c>
      <c r="D1167" s="427" t="s">
        <v>135</v>
      </c>
      <c r="E1167" s="382"/>
      <c r="F1167" s="361"/>
      <c r="G1167" s="451" t="s">
        <v>220</v>
      </c>
      <c r="H1167" s="361"/>
      <c r="I1167" s="38" t="s">
        <v>571</v>
      </c>
      <c r="J1167" s="38" t="s">
        <v>220</v>
      </c>
      <c r="K1167" s="451" t="s">
        <v>220</v>
      </c>
      <c r="L1167" s="361"/>
      <c r="M1167" s="44" t="s">
        <v>307</v>
      </c>
      <c r="N1167" s="58" t="s">
        <v>224</v>
      </c>
      <c r="O1167" s="466" t="s">
        <v>299</v>
      </c>
      <c r="P1167" s="531"/>
      <c r="Q1167" s="532"/>
    </row>
    <row r="1168" spans="2:17" x14ac:dyDescent="0.35">
      <c r="B1168" s="27" t="s">
        <v>18</v>
      </c>
      <c r="C1168" s="57" t="s">
        <v>18</v>
      </c>
      <c r="D1168" s="427" t="s">
        <v>138</v>
      </c>
      <c r="E1168" s="382"/>
      <c r="F1168" s="361"/>
      <c r="G1168" s="451" t="s">
        <v>220</v>
      </c>
      <c r="H1168" s="361"/>
      <c r="I1168" s="38" t="s">
        <v>570</v>
      </c>
      <c r="J1168" s="38" t="s">
        <v>569</v>
      </c>
      <c r="K1168" s="451" t="s">
        <v>568</v>
      </c>
      <c r="L1168" s="361"/>
      <c r="M1168" s="44" t="s">
        <v>220</v>
      </c>
      <c r="N1168" s="58" t="s">
        <v>224</v>
      </c>
      <c r="O1168" s="466" t="s">
        <v>568</v>
      </c>
      <c r="P1168" s="531"/>
      <c r="Q1168" s="532"/>
    </row>
    <row r="1169" spans="2:17" x14ac:dyDescent="0.35">
      <c r="B1169" s="27" t="s">
        <v>18</v>
      </c>
      <c r="C1169" s="57" t="s">
        <v>18</v>
      </c>
      <c r="D1169" s="427" t="s">
        <v>143</v>
      </c>
      <c r="E1169" s="382"/>
      <c r="F1169" s="361"/>
      <c r="G1169" s="451" t="s">
        <v>220</v>
      </c>
      <c r="H1169" s="361"/>
      <c r="I1169" s="38" t="s">
        <v>567</v>
      </c>
      <c r="J1169" s="38" t="s">
        <v>220</v>
      </c>
      <c r="K1169" s="451" t="s">
        <v>220</v>
      </c>
      <c r="L1169" s="361"/>
      <c r="M1169" s="44" t="s">
        <v>307</v>
      </c>
      <c r="N1169" s="58" t="s">
        <v>224</v>
      </c>
      <c r="O1169" s="466" t="s">
        <v>304</v>
      </c>
      <c r="P1169" s="531"/>
      <c r="Q1169" s="532"/>
    </row>
    <row r="1170" spans="2:17" x14ac:dyDescent="0.35">
      <c r="B1170" s="27" t="s">
        <v>18</v>
      </c>
      <c r="C1170" s="57" t="s">
        <v>18</v>
      </c>
      <c r="D1170" s="427" t="s">
        <v>136</v>
      </c>
      <c r="E1170" s="382"/>
      <c r="F1170" s="361"/>
      <c r="G1170" s="451" t="s">
        <v>220</v>
      </c>
      <c r="H1170" s="361"/>
      <c r="I1170" s="38" t="s">
        <v>566</v>
      </c>
      <c r="J1170" s="38" t="s">
        <v>565</v>
      </c>
      <c r="K1170" s="451" t="s">
        <v>564</v>
      </c>
      <c r="L1170" s="361"/>
      <c r="M1170" s="44" t="s">
        <v>220</v>
      </c>
      <c r="N1170" s="58" t="s">
        <v>224</v>
      </c>
      <c r="O1170" s="466" t="s">
        <v>564</v>
      </c>
      <c r="P1170" s="531"/>
      <c r="Q1170" s="532"/>
    </row>
    <row r="1171" spans="2:17" x14ac:dyDescent="0.35">
      <c r="B1171" s="429" t="s">
        <v>280</v>
      </c>
      <c r="C1171" s="382"/>
      <c r="D1171" s="382"/>
      <c r="E1171" s="382"/>
      <c r="F1171" s="361"/>
      <c r="G1171" s="463" t="s">
        <v>563</v>
      </c>
      <c r="H1171" s="361"/>
      <c r="I1171" s="45" t="s">
        <v>562</v>
      </c>
      <c r="J1171" s="45" t="s">
        <v>561</v>
      </c>
      <c r="K1171" s="463" t="s">
        <v>560</v>
      </c>
      <c r="L1171" s="361"/>
      <c r="M1171" s="47" t="s">
        <v>18</v>
      </c>
      <c r="N1171" s="59" t="s">
        <v>18</v>
      </c>
      <c r="O1171" s="461" t="s">
        <v>559</v>
      </c>
      <c r="P1171" s="539"/>
      <c r="Q1171" s="540"/>
    </row>
    <row r="1172" spans="2:17" x14ac:dyDescent="0.35">
      <c r="B1172" s="429" t="s">
        <v>271</v>
      </c>
      <c r="C1172" s="382"/>
      <c r="D1172" s="382"/>
      <c r="E1172" s="382"/>
      <c r="F1172" s="361"/>
      <c r="G1172" s="463" t="s">
        <v>543</v>
      </c>
      <c r="H1172" s="361"/>
      <c r="I1172" s="45" t="s">
        <v>558</v>
      </c>
      <c r="J1172" s="45" t="s">
        <v>557</v>
      </c>
      <c r="K1172" s="463" t="s">
        <v>556</v>
      </c>
      <c r="L1172" s="361"/>
      <c r="M1172" s="47" t="s">
        <v>18</v>
      </c>
      <c r="N1172" s="59" t="s">
        <v>18</v>
      </c>
      <c r="O1172" s="461" t="s">
        <v>555</v>
      </c>
      <c r="P1172" s="539"/>
      <c r="Q1172" s="540"/>
    </row>
    <row r="1173" spans="2:17" s="173" customFormat="1" x14ac:dyDescent="0.35">
      <c r="B1173" s="60"/>
      <c r="C1173" s="182"/>
      <c r="D1173" s="182"/>
      <c r="E1173" s="182"/>
      <c r="F1173" s="182"/>
      <c r="G1173" s="187"/>
      <c r="H1173" s="182"/>
      <c r="I1173" s="187"/>
      <c r="J1173" s="187"/>
      <c r="K1173" s="187"/>
      <c r="L1173" s="182"/>
      <c r="M1173" s="189"/>
      <c r="N1173" s="179"/>
      <c r="O1173" s="187"/>
      <c r="P1173" s="187"/>
      <c r="Q1173" s="187"/>
    </row>
    <row r="1174" spans="2:17" s="173" customFormat="1" x14ac:dyDescent="0.35">
      <c r="B1174" s="60"/>
      <c r="C1174" s="182"/>
      <c r="D1174" s="182"/>
      <c r="E1174" s="182"/>
      <c r="F1174" s="182"/>
      <c r="G1174" s="187"/>
      <c r="H1174" s="182"/>
      <c r="I1174" s="187"/>
      <c r="J1174" s="187"/>
      <c r="K1174" s="187"/>
      <c r="L1174" s="182"/>
      <c r="M1174" s="189"/>
      <c r="N1174" s="179"/>
      <c r="O1174" s="187"/>
      <c r="P1174" s="187"/>
      <c r="Q1174" s="187"/>
    </row>
    <row r="1175" spans="2:17" s="173" customFormat="1" x14ac:dyDescent="0.35">
      <c r="B1175" s="60"/>
      <c r="C1175" s="182"/>
      <c r="D1175" s="182"/>
      <c r="E1175" s="182"/>
      <c r="F1175" s="182"/>
      <c r="G1175" s="187"/>
      <c r="H1175" s="182"/>
      <c r="I1175" s="187"/>
      <c r="J1175" s="187"/>
      <c r="K1175" s="187"/>
      <c r="L1175" s="182"/>
      <c r="M1175" s="189"/>
      <c r="N1175" s="179"/>
      <c r="O1175" s="187"/>
      <c r="P1175" s="187"/>
      <c r="Q1175" s="187"/>
    </row>
    <row r="1176" spans="2:17" s="173" customFormat="1" x14ac:dyDescent="0.35">
      <c r="B1176" s="60"/>
      <c r="C1176" s="182"/>
      <c r="D1176" s="182"/>
      <c r="E1176" s="182"/>
      <c r="F1176" s="182"/>
      <c r="G1176" s="187"/>
      <c r="H1176" s="182"/>
      <c r="I1176" s="187"/>
      <c r="J1176" s="187"/>
      <c r="K1176" s="187"/>
      <c r="L1176" s="182"/>
      <c r="M1176" s="189"/>
      <c r="N1176" s="179"/>
      <c r="O1176" s="187"/>
      <c r="P1176" s="187"/>
      <c r="Q1176" s="187"/>
    </row>
    <row r="1177" spans="2:17" s="173" customFormat="1" x14ac:dyDescent="0.35">
      <c r="B1177" s="60"/>
      <c r="C1177" s="182"/>
      <c r="D1177" s="182"/>
      <c r="E1177" s="182"/>
      <c r="F1177" s="182"/>
      <c r="G1177" s="187"/>
      <c r="H1177" s="182"/>
      <c r="I1177" s="187"/>
      <c r="J1177" s="187"/>
      <c r="K1177" s="187"/>
      <c r="L1177" s="182"/>
      <c r="M1177" s="189"/>
      <c r="N1177" s="179"/>
      <c r="O1177" s="187"/>
      <c r="P1177" s="187"/>
      <c r="Q1177" s="187"/>
    </row>
    <row r="1178" spans="2:17" s="173" customFormat="1" x14ac:dyDescent="0.35">
      <c r="B1178" s="60"/>
      <c r="C1178" s="182"/>
      <c r="D1178" s="182"/>
      <c r="E1178" s="182"/>
      <c r="F1178" s="182"/>
      <c r="G1178" s="187"/>
      <c r="H1178" s="182"/>
      <c r="I1178" s="187"/>
      <c r="J1178" s="187"/>
      <c r="K1178" s="187"/>
      <c r="L1178" s="182"/>
      <c r="M1178" s="189"/>
      <c r="N1178" s="179"/>
      <c r="O1178" s="187"/>
      <c r="P1178" s="187"/>
      <c r="Q1178" s="187"/>
    </row>
    <row r="1179" spans="2:17" s="173" customFormat="1" x14ac:dyDescent="0.35">
      <c r="B1179" s="519" t="s">
        <v>18</v>
      </c>
      <c r="C1179" s="484"/>
      <c r="D1179" s="484"/>
      <c r="E1179" s="484"/>
      <c r="F1179" s="445"/>
      <c r="G1179" s="431" t="s">
        <v>1146</v>
      </c>
      <c r="H1179" s="382"/>
      <c r="I1179" s="382"/>
      <c r="J1179" s="361"/>
      <c r="K1179" s="431" t="s">
        <v>1145</v>
      </c>
      <c r="L1179" s="382"/>
      <c r="M1179" s="382"/>
      <c r="N1179" s="382"/>
      <c r="O1179" s="382"/>
      <c r="P1179" s="382"/>
      <c r="Q1179" s="361"/>
    </row>
    <row r="1180" spans="2:17" s="173" customFormat="1" x14ac:dyDescent="0.35">
      <c r="B1180" s="498" t="s">
        <v>18</v>
      </c>
      <c r="C1180" s="473"/>
      <c r="D1180" s="473"/>
      <c r="E1180" s="473"/>
      <c r="F1180" s="449"/>
      <c r="G1180" s="431" t="s">
        <v>1144</v>
      </c>
      <c r="H1180" s="361"/>
      <c r="I1180" s="175" t="s">
        <v>1143</v>
      </c>
      <c r="J1180" s="175" t="s">
        <v>1142</v>
      </c>
      <c r="K1180" s="431" t="s">
        <v>1141</v>
      </c>
      <c r="L1180" s="361"/>
      <c r="M1180" s="431" t="s">
        <v>1140</v>
      </c>
      <c r="N1180" s="361"/>
      <c r="O1180" s="508" t="s">
        <v>1139</v>
      </c>
      <c r="P1180" s="509"/>
      <c r="Q1180" s="510"/>
    </row>
    <row r="1181" spans="2:17" x14ac:dyDescent="0.35">
      <c r="B1181" s="47" t="s">
        <v>18</v>
      </c>
      <c r="C1181" s="462" t="s">
        <v>150</v>
      </c>
      <c r="D1181" s="382"/>
      <c r="E1181" s="382"/>
      <c r="F1181" s="361"/>
      <c r="G1181" s="425" t="s">
        <v>18</v>
      </c>
      <c r="H1181" s="361"/>
      <c r="I1181" s="52" t="s">
        <v>18</v>
      </c>
      <c r="J1181" s="52" t="s">
        <v>18</v>
      </c>
      <c r="K1181" s="425" t="s">
        <v>18</v>
      </c>
      <c r="L1181" s="361"/>
      <c r="M1181" s="47" t="s">
        <v>18</v>
      </c>
      <c r="N1181" s="53" t="s">
        <v>18</v>
      </c>
      <c r="O1181" s="455" t="s">
        <v>18</v>
      </c>
      <c r="P1181" s="530"/>
      <c r="Q1181" s="462"/>
    </row>
    <row r="1182" spans="2:17" x14ac:dyDescent="0.35">
      <c r="B1182" s="47" t="s">
        <v>18</v>
      </c>
      <c r="C1182" s="462" t="s">
        <v>151</v>
      </c>
      <c r="D1182" s="382"/>
      <c r="E1182" s="382"/>
      <c r="F1182" s="361"/>
      <c r="G1182" s="425" t="s">
        <v>18</v>
      </c>
      <c r="H1182" s="361"/>
      <c r="I1182" s="52" t="s">
        <v>18</v>
      </c>
      <c r="J1182" s="52" t="s">
        <v>18</v>
      </c>
      <c r="K1182" s="425" t="s">
        <v>18</v>
      </c>
      <c r="L1182" s="361"/>
      <c r="M1182" s="47" t="s">
        <v>18</v>
      </c>
      <c r="N1182" s="53" t="s">
        <v>18</v>
      </c>
      <c r="O1182" s="455" t="s">
        <v>18</v>
      </c>
      <c r="P1182" s="530"/>
      <c r="Q1182" s="462"/>
    </row>
    <row r="1183" spans="2:17" x14ac:dyDescent="0.35">
      <c r="B1183" s="27" t="s">
        <v>18</v>
      </c>
      <c r="C1183" s="57" t="s">
        <v>18</v>
      </c>
      <c r="D1183" s="427" t="s">
        <v>161</v>
      </c>
      <c r="E1183" s="382"/>
      <c r="F1183" s="361"/>
      <c r="G1183" s="451" t="s">
        <v>18</v>
      </c>
      <c r="H1183" s="361"/>
      <c r="I1183" s="38" t="s">
        <v>18</v>
      </c>
      <c r="J1183" s="38" t="s">
        <v>18</v>
      </c>
      <c r="K1183" s="451" t="s">
        <v>18</v>
      </c>
      <c r="L1183" s="361"/>
      <c r="M1183" s="44" t="s">
        <v>18</v>
      </c>
      <c r="N1183" s="58" t="s">
        <v>18</v>
      </c>
      <c r="O1183" s="466" t="s">
        <v>18</v>
      </c>
      <c r="P1183" s="531"/>
      <c r="Q1183" s="532"/>
    </row>
    <row r="1184" spans="2:17" x14ac:dyDescent="0.35">
      <c r="B1184" s="27" t="s">
        <v>18</v>
      </c>
      <c r="C1184" s="57" t="s">
        <v>18</v>
      </c>
      <c r="D1184" s="57" t="s">
        <v>18</v>
      </c>
      <c r="E1184" s="427" t="s">
        <v>554</v>
      </c>
      <c r="F1184" s="361"/>
      <c r="G1184" s="451" t="s">
        <v>220</v>
      </c>
      <c r="H1184" s="361"/>
      <c r="I1184" s="38" t="s">
        <v>547</v>
      </c>
      <c r="J1184" s="38" t="s">
        <v>220</v>
      </c>
      <c r="K1184" s="451" t="s">
        <v>220</v>
      </c>
      <c r="L1184" s="361"/>
      <c r="M1184" s="44" t="s">
        <v>220</v>
      </c>
      <c r="N1184" s="58" t="s">
        <v>224</v>
      </c>
      <c r="O1184" s="466" t="s">
        <v>220</v>
      </c>
      <c r="P1184" s="531"/>
      <c r="Q1184" s="532"/>
    </row>
    <row r="1185" spans="2:17" x14ac:dyDescent="0.35">
      <c r="B1185" s="27" t="s">
        <v>18</v>
      </c>
      <c r="C1185" s="57" t="s">
        <v>18</v>
      </c>
      <c r="D1185" s="427" t="s">
        <v>508</v>
      </c>
      <c r="E1185" s="382"/>
      <c r="F1185" s="361"/>
      <c r="G1185" s="451" t="s">
        <v>18</v>
      </c>
      <c r="H1185" s="361"/>
      <c r="I1185" s="38" t="s">
        <v>18</v>
      </c>
      <c r="J1185" s="38" t="s">
        <v>18</v>
      </c>
      <c r="K1185" s="451" t="s">
        <v>18</v>
      </c>
      <c r="L1185" s="361"/>
      <c r="M1185" s="44" t="s">
        <v>18</v>
      </c>
      <c r="N1185" s="58" t="s">
        <v>18</v>
      </c>
      <c r="O1185" s="466" t="s">
        <v>18</v>
      </c>
      <c r="P1185" s="531"/>
      <c r="Q1185" s="532"/>
    </row>
    <row r="1186" spans="2:17" x14ac:dyDescent="0.35">
      <c r="B1186" s="27" t="s">
        <v>18</v>
      </c>
      <c r="C1186" s="57" t="s">
        <v>18</v>
      </c>
      <c r="D1186" s="57" t="s">
        <v>18</v>
      </c>
      <c r="E1186" s="427" t="s">
        <v>553</v>
      </c>
      <c r="F1186" s="361"/>
      <c r="G1186" s="451" t="s">
        <v>220</v>
      </c>
      <c r="H1186" s="361"/>
      <c r="I1186" s="38" t="s">
        <v>220</v>
      </c>
      <c r="J1186" s="38" t="s">
        <v>552</v>
      </c>
      <c r="K1186" s="451" t="s">
        <v>220</v>
      </c>
      <c r="L1186" s="361"/>
      <c r="M1186" s="44" t="s">
        <v>220</v>
      </c>
      <c r="N1186" s="58" t="s">
        <v>224</v>
      </c>
      <c r="O1186" s="466" t="s">
        <v>220</v>
      </c>
      <c r="P1186" s="531"/>
      <c r="Q1186" s="532"/>
    </row>
    <row r="1187" spans="2:17" x14ac:dyDescent="0.35">
      <c r="B1187" s="83" t="s">
        <v>18</v>
      </c>
      <c r="C1187" s="84" t="s">
        <v>18</v>
      </c>
      <c r="D1187" s="536" t="s">
        <v>551</v>
      </c>
      <c r="E1187" s="484"/>
      <c r="F1187" s="445"/>
      <c r="G1187" s="485" t="s">
        <v>18</v>
      </c>
      <c r="H1187" s="445"/>
      <c r="I1187" s="80" t="s">
        <v>18</v>
      </c>
      <c r="J1187" s="80" t="s">
        <v>18</v>
      </c>
      <c r="K1187" s="485" t="s">
        <v>18</v>
      </c>
      <c r="L1187" s="445"/>
      <c r="M1187" s="81" t="s">
        <v>18</v>
      </c>
      <c r="N1187" s="88" t="s">
        <v>18</v>
      </c>
      <c r="O1187" s="486" t="s">
        <v>18</v>
      </c>
      <c r="P1187" s="551"/>
      <c r="Q1187" s="552"/>
    </row>
    <row r="1188" spans="2:17" x14ac:dyDescent="0.35">
      <c r="B1188" s="102" t="s">
        <v>18</v>
      </c>
      <c r="C1188" s="103" t="s">
        <v>18</v>
      </c>
      <c r="D1188" s="103" t="s">
        <v>18</v>
      </c>
      <c r="E1188" s="522" t="s">
        <v>550</v>
      </c>
      <c r="F1188" s="515"/>
      <c r="G1188" s="523" t="s">
        <v>220</v>
      </c>
      <c r="H1188" s="515"/>
      <c r="I1188" s="105" t="s">
        <v>220</v>
      </c>
      <c r="J1188" s="105" t="s">
        <v>549</v>
      </c>
      <c r="K1188" s="523" t="s">
        <v>220</v>
      </c>
      <c r="L1188" s="515"/>
      <c r="M1188" s="106" t="s">
        <v>220</v>
      </c>
      <c r="N1188" s="107" t="s">
        <v>224</v>
      </c>
      <c r="O1188" s="524" t="s">
        <v>220</v>
      </c>
      <c r="P1188" s="525"/>
      <c r="Q1188" s="526"/>
    </row>
    <row r="1189" spans="2:17" x14ac:dyDescent="0.35">
      <c r="B1189" s="89" t="s">
        <v>18</v>
      </c>
      <c r="C1189" s="90" t="s">
        <v>18</v>
      </c>
      <c r="D1189" s="520" t="s">
        <v>156</v>
      </c>
      <c r="E1189" s="473"/>
      <c r="F1189" s="449"/>
      <c r="G1189" s="521" t="s">
        <v>18</v>
      </c>
      <c r="H1189" s="449"/>
      <c r="I1189" s="91" t="s">
        <v>18</v>
      </c>
      <c r="J1189" s="91" t="s">
        <v>18</v>
      </c>
      <c r="K1189" s="521" t="s">
        <v>18</v>
      </c>
      <c r="L1189" s="449"/>
      <c r="M1189" s="92" t="s">
        <v>18</v>
      </c>
      <c r="N1189" s="93" t="s">
        <v>18</v>
      </c>
      <c r="O1189" s="533" t="s">
        <v>18</v>
      </c>
      <c r="P1189" s="534"/>
      <c r="Q1189" s="535"/>
    </row>
    <row r="1190" spans="2:17" x14ac:dyDescent="0.35">
      <c r="B1190" s="27" t="s">
        <v>18</v>
      </c>
      <c r="C1190" s="57" t="s">
        <v>18</v>
      </c>
      <c r="D1190" s="57" t="s">
        <v>18</v>
      </c>
      <c r="E1190" s="427" t="s">
        <v>548</v>
      </c>
      <c r="F1190" s="361"/>
      <c r="G1190" s="451" t="s">
        <v>220</v>
      </c>
      <c r="H1190" s="361"/>
      <c r="I1190" s="38" t="s">
        <v>220</v>
      </c>
      <c r="J1190" s="38" t="s">
        <v>220</v>
      </c>
      <c r="K1190" s="451" t="s">
        <v>545</v>
      </c>
      <c r="L1190" s="361"/>
      <c r="M1190" s="44" t="s">
        <v>309</v>
      </c>
      <c r="N1190" s="58" t="s">
        <v>224</v>
      </c>
      <c r="O1190" s="466" t="s">
        <v>220</v>
      </c>
      <c r="P1190" s="531"/>
      <c r="Q1190" s="532"/>
    </row>
    <row r="1191" spans="2:17" x14ac:dyDescent="0.35">
      <c r="B1191" s="429" t="s">
        <v>266</v>
      </c>
      <c r="C1191" s="382"/>
      <c r="D1191" s="382"/>
      <c r="E1191" s="382"/>
      <c r="F1191" s="361"/>
      <c r="G1191" s="463" t="s">
        <v>220</v>
      </c>
      <c r="H1191" s="361"/>
      <c r="I1191" s="45" t="s">
        <v>547</v>
      </c>
      <c r="J1191" s="45" t="s">
        <v>546</v>
      </c>
      <c r="K1191" s="463" t="s">
        <v>545</v>
      </c>
      <c r="L1191" s="361"/>
      <c r="M1191" s="47" t="s">
        <v>18</v>
      </c>
      <c r="N1191" s="59" t="s">
        <v>18</v>
      </c>
      <c r="O1191" s="461" t="s">
        <v>220</v>
      </c>
      <c r="P1191" s="539"/>
      <c r="Q1191" s="540"/>
    </row>
    <row r="1192" spans="2:17" x14ac:dyDescent="0.35">
      <c r="B1192" s="429" t="s">
        <v>264</v>
      </c>
      <c r="C1192" s="382"/>
      <c r="D1192" s="382"/>
      <c r="E1192" s="382"/>
      <c r="F1192" s="361"/>
      <c r="G1192" s="463" t="s">
        <v>220</v>
      </c>
      <c r="H1192" s="361"/>
      <c r="I1192" s="45" t="s">
        <v>547</v>
      </c>
      <c r="J1192" s="45" t="s">
        <v>546</v>
      </c>
      <c r="K1192" s="463" t="s">
        <v>545</v>
      </c>
      <c r="L1192" s="361"/>
      <c r="M1192" s="47" t="s">
        <v>18</v>
      </c>
      <c r="N1192" s="59" t="s">
        <v>18</v>
      </c>
      <c r="O1192" s="461" t="s">
        <v>220</v>
      </c>
      <c r="P1192" s="539"/>
      <c r="Q1192" s="540"/>
    </row>
    <row r="1193" spans="2:17" x14ac:dyDescent="0.35">
      <c r="B1193" s="429" t="s">
        <v>544</v>
      </c>
      <c r="C1193" s="382"/>
      <c r="D1193" s="382"/>
      <c r="E1193" s="382"/>
      <c r="F1193" s="361"/>
      <c r="G1193" s="463" t="s">
        <v>543</v>
      </c>
      <c r="H1193" s="361"/>
      <c r="I1193" s="45" t="s">
        <v>542</v>
      </c>
      <c r="J1193" s="45" t="s">
        <v>541</v>
      </c>
      <c r="K1193" s="463" t="s">
        <v>540</v>
      </c>
      <c r="L1193" s="361"/>
      <c r="M1193" s="47" t="s">
        <v>18</v>
      </c>
      <c r="N1193" s="59" t="s">
        <v>18</v>
      </c>
      <c r="O1193" s="461" t="s">
        <v>539</v>
      </c>
      <c r="P1193" s="539"/>
      <c r="Q1193" s="540"/>
    </row>
    <row r="1194" spans="2:17" s="173" customFormat="1" x14ac:dyDescent="0.35">
      <c r="B1194" s="60"/>
      <c r="C1194" s="182"/>
      <c r="D1194" s="182"/>
      <c r="E1194" s="182"/>
      <c r="F1194" s="182"/>
      <c r="G1194" s="187"/>
      <c r="H1194" s="182"/>
      <c r="I1194" s="187"/>
      <c r="J1194" s="187"/>
      <c r="K1194" s="187"/>
      <c r="L1194" s="182"/>
      <c r="M1194" s="189"/>
      <c r="N1194" s="179"/>
      <c r="O1194" s="187"/>
      <c r="P1194" s="187"/>
      <c r="Q1194" s="187"/>
    </row>
    <row r="1195" spans="2:17" s="173" customFormat="1" x14ac:dyDescent="0.35">
      <c r="B1195" s="60"/>
      <c r="C1195" s="182"/>
      <c r="D1195" s="182"/>
      <c r="E1195" s="182"/>
      <c r="F1195" s="182"/>
      <c r="G1195" s="187"/>
      <c r="H1195" s="182"/>
      <c r="I1195" s="187"/>
      <c r="J1195" s="187"/>
      <c r="K1195" s="187"/>
      <c r="L1195" s="182"/>
      <c r="M1195" s="189"/>
      <c r="N1195" s="179"/>
      <c r="O1195" s="187"/>
      <c r="P1195" s="187"/>
      <c r="Q1195" s="187"/>
    </row>
    <row r="1196" spans="2:17" s="173" customFormat="1" x14ac:dyDescent="0.35">
      <c r="B1196" s="60"/>
      <c r="C1196" s="182"/>
      <c r="D1196" s="182"/>
      <c r="E1196" s="182"/>
      <c r="F1196" s="182"/>
      <c r="G1196" s="187"/>
      <c r="H1196" s="182"/>
      <c r="I1196" s="187"/>
      <c r="J1196" s="187"/>
      <c r="K1196" s="187"/>
      <c r="L1196" s="182"/>
      <c r="M1196" s="189"/>
      <c r="N1196" s="179"/>
      <c r="O1196" s="187"/>
      <c r="P1196" s="187"/>
      <c r="Q1196" s="187"/>
    </row>
    <row r="1197" spans="2:17" s="173" customFormat="1" x14ac:dyDescent="0.35">
      <c r="B1197" s="60"/>
      <c r="C1197" s="182"/>
      <c r="D1197" s="182"/>
      <c r="E1197" s="182"/>
      <c r="F1197" s="182"/>
      <c r="G1197" s="187"/>
      <c r="H1197" s="182"/>
      <c r="I1197" s="187"/>
      <c r="J1197" s="187"/>
      <c r="K1197" s="187"/>
      <c r="L1197" s="182"/>
      <c r="M1197" s="189"/>
      <c r="N1197" s="179"/>
      <c r="O1197" s="187"/>
      <c r="P1197" s="187"/>
      <c r="Q1197" s="187"/>
    </row>
    <row r="1198" spans="2:17" s="10" customFormat="1" x14ac:dyDescent="0.35">
      <c r="B1198" s="61"/>
      <c r="C1198" s="61"/>
      <c r="D1198" s="61"/>
      <c r="E1198" s="78"/>
      <c r="F1198" s="78"/>
      <c r="G1198" s="86"/>
      <c r="H1198" s="78"/>
      <c r="I1198" s="86"/>
      <c r="J1198" s="86"/>
      <c r="K1198" s="86"/>
      <c r="L1198" s="78"/>
      <c r="M1198" s="86"/>
      <c r="N1198" s="72"/>
      <c r="O1198" s="86"/>
      <c r="P1198" s="86"/>
      <c r="Q1198" s="86"/>
    </row>
    <row r="1199" spans="2:17" s="10" customFormat="1" x14ac:dyDescent="0.35">
      <c r="B1199" s="60"/>
      <c r="C1199" s="78"/>
      <c r="D1199" s="78"/>
      <c r="E1199" s="78"/>
      <c r="F1199" s="78"/>
      <c r="G1199" s="79"/>
      <c r="H1199" s="78"/>
      <c r="I1199" s="79"/>
      <c r="J1199" s="79"/>
      <c r="K1199" s="79"/>
      <c r="L1199" s="78"/>
      <c r="M1199" s="48"/>
      <c r="N1199" s="61"/>
      <c r="O1199" s="79"/>
      <c r="P1199" s="79"/>
      <c r="Q1199" s="79"/>
    </row>
    <row r="1200" spans="2:17" s="121" customFormat="1" x14ac:dyDescent="0.35">
      <c r="B1200" s="519" t="s">
        <v>18</v>
      </c>
      <c r="C1200" s="484"/>
      <c r="D1200" s="484"/>
      <c r="E1200" s="484"/>
      <c r="F1200" s="445"/>
      <c r="G1200" s="431" t="s">
        <v>1146</v>
      </c>
      <c r="H1200" s="382"/>
      <c r="I1200" s="382"/>
      <c r="J1200" s="361"/>
      <c r="K1200" s="431" t="s">
        <v>1145</v>
      </c>
      <c r="L1200" s="382"/>
      <c r="M1200" s="382"/>
      <c r="N1200" s="382"/>
      <c r="O1200" s="382"/>
      <c r="P1200" s="382"/>
      <c r="Q1200" s="361"/>
    </row>
    <row r="1201" spans="2:17" s="121" customFormat="1" x14ac:dyDescent="0.35">
      <c r="B1201" s="498" t="s">
        <v>18</v>
      </c>
      <c r="C1201" s="473"/>
      <c r="D1201" s="473"/>
      <c r="E1201" s="473"/>
      <c r="F1201" s="449"/>
      <c r="G1201" s="431" t="s">
        <v>1144</v>
      </c>
      <c r="H1201" s="361"/>
      <c r="I1201" s="122" t="s">
        <v>1143</v>
      </c>
      <c r="J1201" s="122" t="s">
        <v>1142</v>
      </c>
      <c r="K1201" s="431" t="s">
        <v>1141</v>
      </c>
      <c r="L1201" s="361"/>
      <c r="M1201" s="431" t="s">
        <v>1140</v>
      </c>
      <c r="N1201" s="361"/>
      <c r="O1201" s="508" t="s">
        <v>1139</v>
      </c>
      <c r="P1201" s="509"/>
      <c r="Q1201" s="510"/>
    </row>
    <row r="1202" spans="2:17" x14ac:dyDescent="0.35">
      <c r="B1202" s="518" t="s">
        <v>203</v>
      </c>
      <c r="C1202" s="473"/>
      <c r="D1202" s="473"/>
      <c r="E1202" s="473"/>
      <c r="F1202" s="449"/>
      <c r="G1202" s="518" t="s">
        <v>18</v>
      </c>
      <c r="H1202" s="449"/>
      <c r="I1202" s="54" t="s">
        <v>18</v>
      </c>
      <c r="J1202" s="54" t="s">
        <v>18</v>
      </c>
      <c r="K1202" s="518" t="s">
        <v>18</v>
      </c>
      <c r="L1202" s="449"/>
      <c r="M1202" s="55" t="s">
        <v>18</v>
      </c>
      <c r="N1202" s="56" t="s">
        <v>18</v>
      </c>
      <c r="O1202" s="455" t="s">
        <v>18</v>
      </c>
      <c r="P1202" s="530"/>
      <c r="Q1202" s="462"/>
    </row>
    <row r="1203" spans="2:17" x14ac:dyDescent="0.35">
      <c r="B1203" s="47" t="s">
        <v>18</v>
      </c>
      <c r="C1203" s="462" t="s">
        <v>25</v>
      </c>
      <c r="D1203" s="382"/>
      <c r="E1203" s="382"/>
      <c r="F1203" s="361"/>
      <c r="G1203" s="425" t="s">
        <v>18</v>
      </c>
      <c r="H1203" s="361"/>
      <c r="I1203" s="52" t="s">
        <v>18</v>
      </c>
      <c r="J1203" s="52" t="s">
        <v>18</v>
      </c>
      <c r="K1203" s="425" t="s">
        <v>18</v>
      </c>
      <c r="L1203" s="361"/>
      <c r="M1203" s="47" t="s">
        <v>18</v>
      </c>
      <c r="N1203" s="53" t="s">
        <v>18</v>
      </c>
      <c r="O1203" s="455" t="s">
        <v>18</v>
      </c>
      <c r="P1203" s="530"/>
      <c r="Q1203" s="462"/>
    </row>
    <row r="1204" spans="2:17" x14ac:dyDescent="0.35">
      <c r="B1204" s="47" t="s">
        <v>18</v>
      </c>
      <c r="C1204" s="462" t="s">
        <v>32</v>
      </c>
      <c r="D1204" s="382"/>
      <c r="E1204" s="382"/>
      <c r="F1204" s="361"/>
      <c r="G1204" s="425" t="s">
        <v>18</v>
      </c>
      <c r="H1204" s="361"/>
      <c r="I1204" s="52" t="s">
        <v>18</v>
      </c>
      <c r="J1204" s="52" t="s">
        <v>18</v>
      </c>
      <c r="K1204" s="425" t="s">
        <v>18</v>
      </c>
      <c r="L1204" s="361"/>
      <c r="M1204" s="47" t="s">
        <v>18</v>
      </c>
      <c r="N1204" s="53" t="s">
        <v>18</v>
      </c>
      <c r="O1204" s="455" t="s">
        <v>18</v>
      </c>
      <c r="P1204" s="530"/>
      <c r="Q1204" s="462"/>
    </row>
    <row r="1205" spans="2:17" x14ac:dyDescent="0.35">
      <c r="B1205" s="27" t="s">
        <v>18</v>
      </c>
      <c r="C1205" s="57" t="s">
        <v>18</v>
      </c>
      <c r="D1205" s="427" t="s">
        <v>33</v>
      </c>
      <c r="E1205" s="382"/>
      <c r="F1205" s="361"/>
      <c r="G1205" s="451" t="s">
        <v>220</v>
      </c>
      <c r="H1205" s="361"/>
      <c r="I1205" s="38" t="s">
        <v>538</v>
      </c>
      <c r="J1205" s="38" t="s">
        <v>537</v>
      </c>
      <c r="K1205" s="451" t="s">
        <v>536</v>
      </c>
      <c r="L1205" s="361"/>
      <c r="M1205" s="44" t="s">
        <v>535</v>
      </c>
      <c r="N1205" s="58" t="s">
        <v>224</v>
      </c>
      <c r="O1205" s="466" t="s">
        <v>534</v>
      </c>
      <c r="P1205" s="531"/>
      <c r="Q1205" s="532"/>
    </row>
    <row r="1206" spans="2:17" x14ac:dyDescent="0.35">
      <c r="B1206" s="27" t="s">
        <v>18</v>
      </c>
      <c r="C1206" s="57" t="s">
        <v>18</v>
      </c>
      <c r="D1206" s="427" t="s">
        <v>35</v>
      </c>
      <c r="E1206" s="382"/>
      <c r="F1206" s="361"/>
      <c r="G1206" s="451" t="s">
        <v>220</v>
      </c>
      <c r="H1206" s="361"/>
      <c r="I1206" s="38" t="s">
        <v>533</v>
      </c>
      <c r="J1206" s="38" t="s">
        <v>532</v>
      </c>
      <c r="K1206" s="451" t="s">
        <v>531</v>
      </c>
      <c r="L1206" s="361"/>
      <c r="M1206" s="44" t="s">
        <v>220</v>
      </c>
      <c r="N1206" s="58" t="s">
        <v>224</v>
      </c>
      <c r="O1206" s="466" t="s">
        <v>531</v>
      </c>
      <c r="P1206" s="531"/>
      <c r="Q1206" s="532"/>
    </row>
    <row r="1207" spans="2:17" x14ac:dyDescent="0.35">
      <c r="B1207" s="429" t="s">
        <v>530</v>
      </c>
      <c r="C1207" s="382"/>
      <c r="D1207" s="382"/>
      <c r="E1207" s="382"/>
      <c r="F1207" s="361"/>
      <c r="G1207" s="463" t="s">
        <v>220</v>
      </c>
      <c r="H1207" s="361"/>
      <c r="I1207" s="45" t="s">
        <v>528</v>
      </c>
      <c r="J1207" s="45" t="s">
        <v>527</v>
      </c>
      <c r="K1207" s="463" t="s">
        <v>526</v>
      </c>
      <c r="L1207" s="361"/>
      <c r="M1207" s="47" t="s">
        <v>18</v>
      </c>
      <c r="N1207" s="59" t="s">
        <v>18</v>
      </c>
      <c r="O1207" s="461" t="s">
        <v>525</v>
      </c>
      <c r="P1207" s="539"/>
      <c r="Q1207" s="540"/>
    </row>
    <row r="1208" spans="2:17" x14ac:dyDescent="0.35">
      <c r="B1208" s="429" t="s">
        <v>529</v>
      </c>
      <c r="C1208" s="382"/>
      <c r="D1208" s="382"/>
      <c r="E1208" s="382"/>
      <c r="F1208" s="361"/>
      <c r="G1208" s="463" t="s">
        <v>220</v>
      </c>
      <c r="H1208" s="361"/>
      <c r="I1208" s="45" t="s">
        <v>528</v>
      </c>
      <c r="J1208" s="45" t="s">
        <v>527</v>
      </c>
      <c r="K1208" s="463" t="s">
        <v>526</v>
      </c>
      <c r="L1208" s="361"/>
      <c r="M1208" s="47" t="s">
        <v>18</v>
      </c>
      <c r="N1208" s="59" t="s">
        <v>18</v>
      </c>
      <c r="O1208" s="461" t="s">
        <v>525</v>
      </c>
      <c r="P1208" s="539"/>
      <c r="Q1208" s="540"/>
    </row>
    <row r="1209" spans="2:17" x14ac:dyDescent="0.35">
      <c r="B1209" s="47" t="s">
        <v>18</v>
      </c>
      <c r="C1209" s="462" t="s">
        <v>38</v>
      </c>
      <c r="D1209" s="382"/>
      <c r="E1209" s="382"/>
      <c r="F1209" s="361"/>
      <c r="G1209" s="425" t="s">
        <v>18</v>
      </c>
      <c r="H1209" s="361"/>
      <c r="I1209" s="52" t="s">
        <v>18</v>
      </c>
      <c r="J1209" s="52" t="s">
        <v>18</v>
      </c>
      <c r="K1209" s="425" t="s">
        <v>18</v>
      </c>
      <c r="L1209" s="361"/>
      <c r="M1209" s="47" t="s">
        <v>18</v>
      </c>
      <c r="N1209" s="53" t="s">
        <v>18</v>
      </c>
      <c r="O1209" s="455" t="s">
        <v>18</v>
      </c>
      <c r="P1209" s="530"/>
      <c r="Q1209" s="462"/>
    </row>
    <row r="1210" spans="2:17" x14ac:dyDescent="0.35">
      <c r="B1210" s="47" t="s">
        <v>18</v>
      </c>
      <c r="C1210" s="462" t="s">
        <v>43</v>
      </c>
      <c r="D1210" s="382"/>
      <c r="E1210" s="382"/>
      <c r="F1210" s="361"/>
      <c r="G1210" s="425" t="s">
        <v>18</v>
      </c>
      <c r="H1210" s="361"/>
      <c r="I1210" s="52" t="s">
        <v>18</v>
      </c>
      <c r="J1210" s="52" t="s">
        <v>18</v>
      </c>
      <c r="K1210" s="425" t="s">
        <v>18</v>
      </c>
      <c r="L1210" s="361"/>
      <c r="M1210" s="47" t="s">
        <v>18</v>
      </c>
      <c r="N1210" s="53" t="s">
        <v>18</v>
      </c>
      <c r="O1210" s="455" t="s">
        <v>18</v>
      </c>
      <c r="P1210" s="530"/>
      <c r="Q1210" s="462"/>
    </row>
    <row r="1211" spans="2:17" x14ac:dyDescent="0.35">
      <c r="B1211" s="27" t="s">
        <v>18</v>
      </c>
      <c r="C1211" s="57" t="s">
        <v>18</v>
      </c>
      <c r="D1211" s="427" t="s">
        <v>44</v>
      </c>
      <c r="E1211" s="382"/>
      <c r="F1211" s="361"/>
      <c r="G1211" s="451" t="s">
        <v>220</v>
      </c>
      <c r="H1211" s="361"/>
      <c r="I1211" s="38" t="s">
        <v>524</v>
      </c>
      <c r="J1211" s="38" t="s">
        <v>220</v>
      </c>
      <c r="K1211" s="451" t="s">
        <v>220</v>
      </c>
      <c r="L1211" s="361"/>
      <c r="M1211" s="44" t="s">
        <v>220</v>
      </c>
      <c r="N1211" s="58" t="s">
        <v>224</v>
      </c>
      <c r="O1211" s="466" t="s">
        <v>220</v>
      </c>
      <c r="P1211" s="531"/>
      <c r="Q1211" s="532"/>
    </row>
    <row r="1212" spans="2:17" x14ac:dyDescent="0.35">
      <c r="B1212" s="429" t="s">
        <v>285</v>
      </c>
      <c r="C1212" s="382"/>
      <c r="D1212" s="382"/>
      <c r="E1212" s="382"/>
      <c r="F1212" s="361"/>
      <c r="G1212" s="463" t="s">
        <v>220</v>
      </c>
      <c r="H1212" s="361"/>
      <c r="I1212" s="45" t="s">
        <v>524</v>
      </c>
      <c r="J1212" s="45" t="s">
        <v>220</v>
      </c>
      <c r="K1212" s="463" t="s">
        <v>220</v>
      </c>
      <c r="L1212" s="361"/>
      <c r="M1212" s="47" t="s">
        <v>18</v>
      </c>
      <c r="N1212" s="59" t="s">
        <v>18</v>
      </c>
      <c r="O1212" s="461" t="s">
        <v>220</v>
      </c>
      <c r="P1212" s="539"/>
      <c r="Q1212" s="540"/>
    </row>
    <row r="1213" spans="2:17" x14ac:dyDescent="0.35">
      <c r="B1213" s="47" t="s">
        <v>18</v>
      </c>
      <c r="C1213" s="462" t="s">
        <v>134</v>
      </c>
      <c r="D1213" s="382"/>
      <c r="E1213" s="382"/>
      <c r="F1213" s="361"/>
      <c r="G1213" s="425" t="s">
        <v>18</v>
      </c>
      <c r="H1213" s="361"/>
      <c r="I1213" s="52" t="s">
        <v>18</v>
      </c>
      <c r="J1213" s="52" t="s">
        <v>18</v>
      </c>
      <c r="K1213" s="425" t="s">
        <v>18</v>
      </c>
      <c r="L1213" s="361"/>
      <c r="M1213" s="47" t="s">
        <v>18</v>
      </c>
      <c r="N1213" s="53" t="s">
        <v>18</v>
      </c>
      <c r="O1213" s="455" t="s">
        <v>18</v>
      </c>
      <c r="P1213" s="530"/>
      <c r="Q1213" s="462"/>
    </row>
    <row r="1214" spans="2:17" x14ac:dyDescent="0.35">
      <c r="B1214" s="83" t="s">
        <v>18</v>
      </c>
      <c r="C1214" s="84" t="s">
        <v>18</v>
      </c>
      <c r="D1214" s="536" t="s">
        <v>137</v>
      </c>
      <c r="E1214" s="484"/>
      <c r="F1214" s="445"/>
      <c r="G1214" s="485" t="s">
        <v>220</v>
      </c>
      <c r="H1214" s="445"/>
      <c r="I1214" s="80" t="s">
        <v>522</v>
      </c>
      <c r="J1214" s="80" t="s">
        <v>521</v>
      </c>
      <c r="K1214" s="485" t="s">
        <v>520</v>
      </c>
      <c r="L1214" s="445"/>
      <c r="M1214" s="81" t="s">
        <v>523</v>
      </c>
      <c r="N1214" s="88" t="s">
        <v>224</v>
      </c>
      <c r="O1214" s="486" t="s">
        <v>519</v>
      </c>
      <c r="P1214" s="551"/>
      <c r="Q1214" s="552"/>
    </row>
    <row r="1215" spans="2:17" x14ac:dyDescent="0.35">
      <c r="B1215" s="513" t="s">
        <v>280</v>
      </c>
      <c r="C1215" s="514"/>
      <c r="D1215" s="514"/>
      <c r="E1215" s="514"/>
      <c r="F1215" s="515"/>
      <c r="G1215" s="516" t="s">
        <v>220</v>
      </c>
      <c r="H1215" s="515"/>
      <c r="I1215" s="96" t="s">
        <v>522</v>
      </c>
      <c r="J1215" s="96" t="s">
        <v>521</v>
      </c>
      <c r="K1215" s="516" t="s">
        <v>520</v>
      </c>
      <c r="L1215" s="515"/>
      <c r="M1215" s="97" t="s">
        <v>18</v>
      </c>
      <c r="N1215" s="98" t="s">
        <v>18</v>
      </c>
      <c r="O1215" s="541" t="s">
        <v>519</v>
      </c>
      <c r="P1215" s="542"/>
      <c r="Q1215" s="482"/>
    </row>
    <row r="1216" spans="2:17" s="10" customFormat="1" x14ac:dyDescent="0.35">
      <c r="B1216" s="60"/>
      <c r="C1216" s="78"/>
      <c r="D1216" s="78"/>
      <c r="E1216" s="78"/>
      <c r="F1216" s="78"/>
      <c r="G1216" s="79"/>
      <c r="H1216" s="78"/>
      <c r="I1216" s="79"/>
      <c r="J1216" s="79"/>
      <c r="K1216" s="79"/>
      <c r="L1216" s="78"/>
      <c r="M1216" s="48"/>
      <c r="N1216" s="61"/>
      <c r="O1216" s="79"/>
      <c r="P1216" s="79"/>
      <c r="Q1216" s="79"/>
    </row>
    <row r="1217" spans="2:17" s="10" customFormat="1" x14ac:dyDescent="0.35">
      <c r="B1217" s="60"/>
      <c r="C1217" s="78"/>
      <c r="D1217" s="78"/>
      <c r="E1217" s="78"/>
      <c r="F1217" s="78"/>
      <c r="G1217" s="79"/>
      <c r="H1217" s="78"/>
      <c r="I1217" s="79"/>
      <c r="J1217" s="79"/>
      <c r="K1217" s="79"/>
      <c r="L1217" s="78"/>
      <c r="M1217" s="48"/>
      <c r="N1217" s="61"/>
      <c r="O1217" s="79"/>
      <c r="P1217" s="79"/>
      <c r="Q1217" s="79"/>
    </row>
    <row r="1218" spans="2:17" s="10" customFormat="1" x14ac:dyDescent="0.35">
      <c r="B1218" s="60"/>
      <c r="C1218" s="78"/>
      <c r="D1218" s="78"/>
      <c r="E1218" s="78"/>
      <c r="F1218" s="78"/>
      <c r="G1218" s="79"/>
      <c r="H1218" s="78"/>
      <c r="I1218" s="79"/>
      <c r="J1218" s="79"/>
      <c r="K1218" s="79"/>
      <c r="L1218" s="78"/>
      <c r="M1218" s="48"/>
      <c r="N1218" s="61"/>
      <c r="O1218" s="79"/>
      <c r="P1218" s="79"/>
      <c r="Q1218" s="79"/>
    </row>
    <row r="1219" spans="2:17" s="10" customFormat="1" x14ac:dyDescent="0.35">
      <c r="B1219" s="60"/>
      <c r="C1219" s="78"/>
      <c r="D1219" s="78"/>
      <c r="E1219" s="78"/>
      <c r="F1219" s="78"/>
      <c r="G1219" s="79"/>
      <c r="H1219" s="78"/>
      <c r="I1219" s="79"/>
      <c r="J1219" s="79"/>
      <c r="K1219" s="79"/>
      <c r="L1219" s="78"/>
      <c r="M1219" s="48"/>
      <c r="N1219" s="61"/>
      <c r="O1219" s="79"/>
      <c r="P1219" s="79"/>
      <c r="Q1219" s="79"/>
    </row>
    <row r="1220" spans="2:17" s="10" customFormat="1" x14ac:dyDescent="0.35">
      <c r="B1220" s="60"/>
      <c r="C1220" s="78"/>
      <c r="D1220" s="78"/>
      <c r="E1220" s="78"/>
      <c r="F1220" s="78"/>
      <c r="G1220" s="79"/>
      <c r="H1220" s="78"/>
      <c r="I1220" s="79"/>
      <c r="J1220" s="79"/>
      <c r="K1220" s="79"/>
      <c r="L1220" s="78"/>
      <c r="M1220" s="48"/>
      <c r="N1220" s="61"/>
      <c r="O1220" s="79"/>
      <c r="P1220" s="79"/>
      <c r="Q1220" s="79"/>
    </row>
    <row r="1221" spans="2:17" s="121" customFormat="1" x14ac:dyDescent="0.35">
      <c r="B1221" s="519" t="s">
        <v>18</v>
      </c>
      <c r="C1221" s="484"/>
      <c r="D1221" s="484"/>
      <c r="E1221" s="484"/>
      <c r="F1221" s="445"/>
      <c r="G1221" s="431" t="s">
        <v>1146</v>
      </c>
      <c r="H1221" s="382"/>
      <c r="I1221" s="382"/>
      <c r="J1221" s="361"/>
      <c r="K1221" s="431" t="s">
        <v>1145</v>
      </c>
      <c r="L1221" s="382"/>
      <c r="M1221" s="382"/>
      <c r="N1221" s="382"/>
      <c r="O1221" s="382"/>
      <c r="P1221" s="382"/>
      <c r="Q1221" s="361"/>
    </row>
    <row r="1222" spans="2:17" s="121" customFormat="1" x14ac:dyDescent="0.35">
      <c r="B1222" s="498" t="s">
        <v>18</v>
      </c>
      <c r="C1222" s="473"/>
      <c r="D1222" s="473"/>
      <c r="E1222" s="473"/>
      <c r="F1222" s="449"/>
      <c r="G1222" s="431" t="s">
        <v>1144</v>
      </c>
      <c r="H1222" s="361"/>
      <c r="I1222" s="122" t="s">
        <v>1143</v>
      </c>
      <c r="J1222" s="122" t="s">
        <v>1142</v>
      </c>
      <c r="K1222" s="431" t="s">
        <v>1141</v>
      </c>
      <c r="L1222" s="361"/>
      <c r="M1222" s="431" t="s">
        <v>1140</v>
      </c>
      <c r="N1222" s="361"/>
      <c r="O1222" s="508" t="s">
        <v>1139</v>
      </c>
      <c r="P1222" s="509"/>
      <c r="Q1222" s="510"/>
    </row>
    <row r="1223" spans="2:17" x14ac:dyDescent="0.35">
      <c r="B1223" s="55" t="s">
        <v>18</v>
      </c>
      <c r="C1223" s="538" t="s">
        <v>145</v>
      </c>
      <c r="D1223" s="473"/>
      <c r="E1223" s="473"/>
      <c r="F1223" s="449"/>
      <c r="G1223" s="518" t="s">
        <v>18</v>
      </c>
      <c r="H1223" s="449"/>
      <c r="I1223" s="54" t="s">
        <v>18</v>
      </c>
      <c r="J1223" s="54" t="s">
        <v>18</v>
      </c>
      <c r="K1223" s="518" t="s">
        <v>18</v>
      </c>
      <c r="L1223" s="449"/>
      <c r="M1223" s="55" t="s">
        <v>18</v>
      </c>
      <c r="N1223" s="56" t="s">
        <v>18</v>
      </c>
      <c r="O1223" s="561" t="s">
        <v>18</v>
      </c>
      <c r="P1223" s="562"/>
      <c r="Q1223" s="538"/>
    </row>
    <row r="1224" spans="2:17" x14ac:dyDescent="0.35">
      <c r="B1224" s="27" t="s">
        <v>18</v>
      </c>
      <c r="C1224" s="57" t="s">
        <v>18</v>
      </c>
      <c r="D1224" s="427" t="s">
        <v>147</v>
      </c>
      <c r="E1224" s="382"/>
      <c r="F1224" s="361"/>
      <c r="G1224" s="451" t="s">
        <v>494</v>
      </c>
      <c r="H1224" s="361"/>
      <c r="I1224" s="38" t="s">
        <v>517</v>
      </c>
      <c r="J1224" s="38" t="s">
        <v>516</v>
      </c>
      <c r="K1224" s="451" t="s">
        <v>515</v>
      </c>
      <c r="L1224" s="361"/>
      <c r="M1224" s="44" t="s">
        <v>518</v>
      </c>
      <c r="N1224" s="58" t="s">
        <v>224</v>
      </c>
      <c r="O1224" s="466" t="s">
        <v>330</v>
      </c>
      <c r="P1224" s="531"/>
      <c r="Q1224" s="532"/>
    </row>
    <row r="1225" spans="2:17" x14ac:dyDescent="0.35">
      <c r="B1225" s="429" t="s">
        <v>275</v>
      </c>
      <c r="C1225" s="382"/>
      <c r="D1225" s="382"/>
      <c r="E1225" s="382"/>
      <c r="F1225" s="361"/>
      <c r="G1225" s="463" t="s">
        <v>494</v>
      </c>
      <c r="H1225" s="361"/>
      <c r="I1225" s="45" t="s">
        <v>517</v>
      </c>
      <c r="J1225" s="45" t="s">
        <v>516</v>
      </c>
      <c r="K1225" s="463" t="s">
        <v>515</v>
      </c>
      <c r="L1225" s="361"/>
      <c r="M1225" s="47" t="s">
        <v>18</v>
      </c>
      <c r="N1225" s="59" t="s">
        <v>18</v>
      </c>
      <c r="O1225" s="461" t="s">
        <v>330</v>
      </c>
      <c r="P1225" s="539"/>
      <c r="Q1225" s="540"/>
    </row>
    <row r="1226" spans="2:17" x14ac:dyDescent="0.35">
      <c r="B1226" s="429" t="s">
        <v>271</v>
      </c>
      <c r="C1226" s="382"/>
      <c r="D1226" s="382"/>
      <c r="E1226" s="382"/>
      <c r="F1226" s="361"/>
      <c r="G1226" s="463" t="s">
        <v>494</v>
      </c>
      <c r="H1226" s="361"/>
      <c r="I1226" s="45" t="s">
        <v>514</v>
      </c>
      <c r="J1226" s="45" t="s">
        <v>513</v>
      </c>
      <c r="K1226" s="463" t="s">
        <v>512</v>
      </c>
      <c r="L1226" s="361"/>
      <c r="M1226" s="47" t="s">
        <v>18</v>
      </c>
      <c r="N1226" s="59" t="s">
        <v>18</v>
      </c>
      <c r="O1226" s="461" t="s">
        <v>511</v>
      </c>
      <c r="P1226" s="539"/>
      <c r="Q1226" s="540"/>
    </row>
    <row r="1227" spans="2:17" x14ac:dyDescent="0.35">
      <c r="B1227" s="47" t="s">
        <v>18</v>
      </c>
      <c r="C1227" s="462" t="s">
        <v>150</v>
      </c>
      <c r="D1227" s="382"/>
      <c r="E1227" s="382"/>
      <c r="F1227" s="361"/>
      <c r="G1227" s="425" t="s">
        <v>18</v>
      </c>
      <c r="H1227" s="361"/>
      <c r="I1227" s="52" t="s">
        <v>18</v>
      </c>
      <c r="J1227" s="52" t="s">
        <v>18</v>
      </c>
      <c r="K1227" s="425" t="s">
        <v>18</v>
      </c>
      <c r="L1227" s="361"/>
      <c r="M1227" s="47" t="s">
        <v>18</v>
      </c>
      <c r="N1227" s="53" t="s">
        <v>18</v>
      </c>
      <c r="O1227" s="455" t="s">
        <v>18</v>
      </c>
      <c r="P1227" s="530"/>
      <c r="Q1227" s="462"/>
    </row>
    <row r="1228" spans="2:17" x14ac:dyDescent="0.35">
      <c r="B1228" s="47" t="s">
        <v>18</v>
      </c>
      <c r="C1228" s="462" t="s">
        <v>151</v>
      </c>
      <c r="D1228" s="382"/>
      <c r="E1228" s="382"/>
      <c r="F1228" s="361"/>
      <c r="G1228" s="425" t="s">
        <v>18</v>
      </c>
      <c r="H1228" s="361"/>
      <c r="I1228" s="52" t="s">
        <v>18</v>
      </c>
      <c r="J1228" s="52" t="s">
        <v>18</v>
      </c>
      <c r="K1228" s="425" t="s">
        <v>18</v>
      </c>
      <c r="L1228" s="361"/>
      <c r="M1228" s="47" t="s">
        <v>18</v>
      </c>
      <c r="N1228" s="53" t="s">
        <v>18</v>
      </c>
      <c r="O1228" s="455" t="s">
        <v>18</v>
      </c>
      <c r="P1228" s="530"/>
      <c r="Q1228" s="462"/>
    </row>
    <row r="1229" spans="2:17" x14ac:dyDescent="0.35">
      <c r="B1229" s="27" t="s">
        <v>18</v>
      </c>
      <c r="C1229" s="57" t="s">
        <v>18</v>
      </c>
      <c r="D1229" s="427" t="s">
        <v>161</v>
      </c>
      <c r="E1229" s="382"/>
      <c r="F1229" s="361"/>
      <c r="G1229" s="451" t="s">
        <v>18</v>
      </c>
      <c r="H1229" s="361"/>
      <c r="I1229" s="38" t="s">
        <v>18</v>
      </c>
      <c r="J1229" s="38" t="s">
        <v>18</v>
      </c>
      <c r="K1229" s="451" t="s">
        <v>18</v>
      </c>
      <c r="L1229" s="361"/>
      <c r="M1229" s="44" t="s">
        <v>18</v>
      </c>
      <c r="N1229" s="58" t="s">
        <v>18</v>
      </c>
      <c r="O1229" s="466" t="s">
        <v>18</v>
      </c>
      <c r="P1229" s="531"/>
      <c r="Q1229" s="532"/>
    </row>
    <row r="1230" spans="2:17" x14ac:dyDescent="0.35">
      <c r="B1230" s="27" t="s">
        <v>18</v>
      </c>
      <c r="C1230" s="57" t="s">
        <v>18</v>
      </c>
      <c r="D1230" s="57" t="s">
        <v>18</v>
      </c>
      <c r="E1230" s="427" t="s">
        <v>510</v>
      </c>
      <c r="F1230" s="361"/>
      <c r="G1230" s="451" t="s">
        <v>220</v>
      </c>
      <c r="H1230" s="361"/>
      <c r="I1230" s="38" t="s">
        <v>220</v>
      </c>
      <c r="J1230" s="38" t="s">
        <v>509</v>
      </c>
      <c r="K1230" s="451" t="s">
        <v>220</v>
      </c>
      <c r="L1230" s="361"/>
      <c r="M1230" s="44" t="s">
        <v>220</v>
      </c>
      <c r="N1230" s="58" t="s">
        <v>224</v>
      </c>
      <c r="O1230" s="466" t="s">
        <v>220</v>
      </c>
      <c r="P1230" s="531"/>
      <c r="Q1230" s="532"/>
    </row>
    <row r="1231" spans="2:17" x14ac:dyDescent="0.35">
      <c r="B1231" s="27" t="s">
        <v>18</v>
      </c>
      <c r="C1231" s="57" t="s">
        <v>18</v>
      </c>
      <c r="D1231" s="427" t="s">
        <v>508</v>
      </c>
      <c r="E1231" s="382"/>
      <c r="F1231" s="361"/>
      <c r="G1231" s="451" t="s">
        <v>18</v>
      </c>
      <c r="H1231" s="361"/>
      <c r="I1231" s="38" t="s">
        <v>18</v>
      </c>
      <c r="J1231" s="38" t="s">
        <v>18</v>
      </c>
      <c r="K1231" s="451" t="s">
        <v>18</v>
      </c>
      <c r="L1231" s="361"/>
      <c r="M1231" s="44" t="s">
        <v>18</v>
      </c>
      <c r="N1231" s="58" t="s">
        <v>18</v>
      </c>
      <c r="O1231" s="466" t="s">
        <v>18</v>
      </c>
      <c r="P1231" s="531"/>
      <c r="Q1231" s="532"/>
    </row>
    <row r="1232" spans="2:17" x14ac:dyDescent="0.35">
      <c r="B1232" s="27" t="s">
        <v>18</v>
      </c>
      <c r="C1232" s="57" t="s">
        <v>18</v>
      </c>
      <c r="D1232" s="57" t="s">
        <v>18</v>
      </c>
      <c r="E1232" s="427" t="s">
        <v>507</v>
      </c>
      <c r="F1232" s="361"/>
      <c r="G1232" s="451" t="s">
        <v>220</v>
      </c>
      <c r="H1232" s="361"/>
      <c r="I1232" s="38" t="s">
        <v>220</v>
      </c>
      <c r="J1232" s="38" t="s">
        <v>276</v>
      </c>
      <c r="K1232" s="451" t="s">
        <v>262</v>
      </c>
      <c r="L1232" s="361"/>
      <c r="M1232" s="44" t="s">
        <v>309</v>
      </c>
      <c r="N1232" s="58" t="s">
        <v>224</v>
      </c>
      <c r="O1232" s="466" t="s">
        <v>220</v>
      </c>
      <c r="P1232" s="531"/>
      <c r="Q1232" s="532"/>
    </row>
    <row r="1233" spans="2:17" x14ac:dyDescent="0.35">
      <c r="B1233" s="429" t="s">
        <v>266</v>
      </c>
      <c r="C1233" s="382"/>
      <c r="D1233" s="382"/>
      <c r="E1233" s="382"/>
      <c r="F1233" s="361"/>
      <c r="G1233" s="463" t="s">
        <v>220</v>
      </c>
      <c r="H1233" s="361"/>
      <c r="I1233" s="45" t="s">
        <v>220</v>
      </c>
      <c r="J1233" s="45" t="s">
        <v>506</v>
      </c>
      <c r="K1233" s="463" t="s">
        <v>262</v>
      </c>
      <c r="L1233" s="361"/>
      <c r="M1233" s="47" t="s">
        <v>18</v>
      </c>
      <c r="N1233" s="59" t="s">
        <v>18</v>
      </c>
      <c r="O1233" s="461" t="s">
        <v>220</v>
      </c>
      <c r="P1233" s="539"/>
      <c r="Q1233" s="540"/>
    </row>
    <row r="1234" spans="2:17" x14ac:dyDescent="0.35">
      <c r="B1234" s="47" t="s">
        <v>18</v>
      </c>
      <c r="C1234" s="462" t="s">
        <v>165</v>
      </c>
      <c r="D1234" s="382"/>
      <c r="E1234" s="382"/>
      <c r="F1234" s="361"/>
      <c r="G1234" s="425" t="s">
        <v>18</v>
      </c>
      <c r="H1234" s="361"/>
      <c r="I1234" s="52" t="s">
        <v>18</v>
      </c>
      <c r="J1234" s="52" t="s">
        <v>18</v>
      </c>
      <c r="K1234" s="425" t="s">
        <v>18</v>
      </c>
      <c r="L1234" s="361"/>
      <c r="M1234" s="47" t="s">
        <v>18</v>
      </c>
      <c r="N1234" s="53" t="s">
        <v>18</v>
      </c>
      <c r="O1234" s="455" t="s">
        <v>18</v>
      </c>
      <c r="P1234" s="530"/>
      <c r="Q1234" s="462"/>
    </row>
    <row r="1235" spans="2:17" x14ac:dyDescent="0.35">
      <c r="B1235" s="27" t="s">
        <v>18</v>
      </c>
      <c r="C1235" s="57" t="s">
        <v>18</v>
      </c>
      <c r="D1235" s="427" t="s">
        <v>505</v>
      </c>
      <c r="E1235" s="382"/>
      <c r="F1235" s="361"/>
      <c r="G1235" s="451" t="s">
        <v>18</v>
      </c>
      <c r="H1235" s="361"/>
      <c r="I1235" s="38" t="s">
        <v>18</v>
      </c>
      <c r="J1235" s="38" t="s">
        <v>18</v>
      </c>
      <c r="K1235" s="451" t="s">
        <v>18</v>
      </c>
      <c r="L1235" s="361"/>
      <c r="M1235" s="44" t="s">
        <v>18</v>
      </c>
      <c r="N1235" s="58" t="s">
        <v>18</v>
      </c>
      <c r="O1235" s="466" t="s">
        <v>18</v>
      </c>
      <c r="P1235" s="531"/>
      <c r="Q1235" s="532"/>
    </row>
    <row r="1236" spans="2:17" x14ac:dyDescent="0.35">
      <c r="B1236" s="27" t="s">
        <v>18</v>
      </c>
      <c r="C1236" s="57" t="s">
        <v>18</v>
      </c>
      <c r="D1236" s="57" t="s">
        <v>18</v>
      </c>
      <c r="E1236" s="427" t="s">
        <v>504</v>
      </c>
      <c r="F1236" s="361"/>
      <c r="G1236" s="451" t="s">
        <v>220</v>
      </c>
      <c r="H1236" s="361"/>
      <c r="I1236" s="38" t="s">
        <v>220</v>
      </c>
      <c r="J1236" s="38" t="s">
        <v>220</v>
      </c>
      <c r="K1236" s="451" t="s">
        <v>503</v>
      </c>
      <c r="L1236" s="361"/>
      <c r="M1236" s="44" t="s">
        <v>309</v>
      </c>
      <c r="N1236" s="58" t="s">
        <v>224</v>
      </c>
      <c r="O1236" s="466" t="s">
        <v>220</v>
      </c>
      <c r="P1236" s="531"/>
      <c r="Q1236" s="532"/>
    </row>
    <row r="1237" spans="2:17" x14ac:dyDescent="0.35">
      <c r="B1237" s="27" t="s">
        <v>18</v>
      </c>
      <c r="C1237" s="57" t="s">
        <v>18</v>
      </c>
      <c r="D1237" s="57" t="s">
        <v>18</v>
      </c>
      <c r="E1237" s="427" t="s">
        <v>502</v>
      </c>
      <c r="F1237" s="361"/>
      <c r="G1237" s="451" t="s">
        <v>220</v>
      </c>
      <c r="H1237" s="361"/>
      <c r="I1237" s="38" t="s">
        <v>220</v>
      </c>
      <c r="J1237" s="38" t="s">
        <v>500</v>
      </c>
      <c r="K1237" s="451" t="s">
        <v>220</v>
      </c>
      <c r="L1237" s="361"/>
      <c r="M1237" s="44" t="s">
        <v>220</v>
      </c>
      <c r="N1237" s="58" t="s">
        <v>224</v>
      </c>
      <c r="O1237" s="466" t="s">
        <v>220</v>
      </c>
      <c r="P1237" s="531"/>
      <c r="Q1237" s="532"/>
    </row>
    <row r="1238" spans="2:17" x14ac:dyDescent="0.35">
      <c r="B1238" s="60"/>
      <c r="C1238" s="74"/>
      <c r="D1238" s="74"/>
      <c r="E1238" s="74"/>
      <c r="F1238" s="74"/>
      <c r="G1238" s="79"/>
      <c r="H1238" s="74"/>
      <c r="I1238" s="79"/>
      <c r="J1238" s="79"/>
      <c r="K1238" s="79"/>
      <c r="L1238" s="74"/>
      <c r="M1238" s="48"/>
      <c r="N1238" s="49"/>
      <c r="O1238" s="79"/>
      <c r="P1238" s="79"/>
      <c r="Q1238" s="79"/>
    </row>
    <row r="1239" spans="2:17" s="10" customFormat="1" x14ac:dyDescent="0.35">
      <c r="B1239" s="60"/>
      <c r="C1239" s="78"/>
      <c r="D1239" s="78"/>
      <c r="E1239" s="78"/>
      <c r="F1239" s="78"/>
      <c r="G1239" s="79"/>
      <c r="H1239" s="78"/>
      <c r="I1239" s="79"/>
      <c r="J1239" s="79"/>
      <c r="K1239" s="79"/>
      <c r="L1239" s="78"/>
      <c r="M1239" s="48"/>
      <c r="N1239" s="61"/>
      <c r="O1239" s="79"/>
      <c r="P1239" s="79"/>
      <c r="Q1239" s="79"/>
    </row>
    <row r="1240" spans="2:17" x14ac:dyDescent="0.35">
      <c r="B1240" s="60"/>
      <c r="C1240" s="74"/>
      <c r="D1240" s="74"/>
      <c r="E1240" s="74"/>
      <c r="F1240" s="74"/>
      <c r="G1240" s="79"/>
      <c r="H1240" s="74"/>
      <c r="I1240" s="79"/>
      <c r="J1240" s="79"/>
      <c r="K1240" s="79"/>
      <c r="L1240" s="74"/>
      <c r="M1240" s="48"/>
      <c r="N1240" s="49"/>
      <c r="O1240" s="79"/>
      <c r="P1240" s="79"/>
      <c r="Q1240" s="79"/>
    </row>
    <row r="1241" spans="2:17" x14ac:dyDescent="0.35">
      <c r="B1241" s="60"/>
      <c r="C1241" s="74"/>
      <c r="D1241" s="74"/>
      <c r="E1241" s="74"/>
      <c r="F1241" s="74"/>
      <c r="G1241" s="79"/>
      <c r="H1241" s="74"/>
      <c r="I1241" s="79"/>
      <c r="J1241" s="79"/>
      <c r="K1241" s="79"/>
      <c r="L1241" s="74"/>
      <c r="M1241" s="48"/>
      <c r="N1241" s="49"/>
      <c r="O1241" s="79"/>
      <c r="P1241" s="79"/>
      <c r="Q1241" s="79"/>
    </row>
    <row r="1242" spans="2:17" s="121" customFormat="1" x14ac:dyDescent="0.35">
      <c r="B1242" s="519" t="s">
        <v>18</v>
      </c>
      <c r="C1242" s="484"/>
      <c r="D1242" s="484"/>
      <c r="E1242" s="484"/>
      <c r="F1242" s="445"/>
      <c r="G1242" s="431" t="s">
        <v>1146</v>
      </c>
      <c r="H1242" s="382"/>
      <c r="I1242" s="382"/>
      <c r="J1242" s="361"/>
      <c r="K1242" s="431" t="s">
        <v>1145</v>
      </c>
      <c r="L1242" s="382"/>
      <c r="M1242" s="382"/>
      <c r="N1242" s="382"/>
      <c r="O1242" s="382"/>
      <c r="P1242" s="382"/>
      <c r="Q1242" s="361"/>
    </row>
    <row r="1243" spans="2:17" s="121" customFormat="1" x14ac:dyDescent="0.35">
      <c r="B1243" s="498" t="s">
        <v>18</v>
      </c>
      <c r="C1243" s="473"/>
      <c r="D1243" s="473"/>
      <c r="E1243" s="473"/>
      <c r="F1243" s="449"/>
      <c r="G1243" s="431" t="s">
        <v>1144</v>
      </c>
      <c r="H1243" s="361"/>
      <c r="I1243" s="122" t="s">
        <v>1143</v>
      </c>
      <c r="J1243" s="122" t="s">
        <v>1142</v>
      </c>
      <c r="K1243" s="431" t="s">
        <v>1141</v>
      </c>
      <c r="L1243" s="361"/>
      <c r="M1243" s="431" t="s">
        <v>1140</v>
      </c>
      <c r="N1243" s="361"/>
      <c r="O1243" s="508" t="s">
        <v>1139</v>
      </c>
      <c r="P1243" s="509"/>
      <c r="Q1243" s="510"/>
    </row>
    <row r="1244" spans="2:17" x14ac:dyDescent="0.35">
      <c r="B1244" s="27" t="s">
        <v>18</v>
      </c>
      <c r="C1244" s="57" t="s">
        <v>18</v>
      </c>
      <c r="D1244" s="427" t="s">
        <v>172</v>
      </c>
      <c r="E1244" s="382"/>
      <c r="F1244" s="361"/>
      <c r="G1244" s="451" t="s">
        <v>18</v>
      </c>
      <c r="H1244" s="361"/>
      <c r="I1244" s="38" t="s">
        <v>18</v>
      </c>
      <c r="J1244" s="38" t="s">
        <v>18</v>
      </c>
      <c r="K1244" s="451" t="s">
        <v>18</v>
      </c>
      <c r="L1244" s="361"/>
      <c r="M1244" s="44" t="s">
        <v>18</v>
      </c>
      <c r="N1244" s="58" t="s">
        <v>18</v>
      </c>
      <c r="O1244" s="466" t="s">
        <v>18</v>
      </c>
      <c r="P1244" s="531"/>
      <c r="Q1244" s="532"/>
    </row>
    <row r="1245" spans="2:17" x14ac:dyDescent="0.35">
      <c r="B1245" s="27" t="s">
        <v>18</v>
      </c>
      <c r="C1245" s="57" t="s">
        <v>18</v>
      </c>
      <c r="D1245" s="57" t="s">
        <v>18</v>
      </c>
      <c r="E1245" s="427" t="s">
        <v>172</v>
      </c>
      <c r="F1245" s="361"/>
      <c r="G1245" s="451" t="s">
        <v>220</v>
      </c>
      <c r="H1245" s="361"/>
      <c r="I1245" s="38" t="s">
        <v>220</v>
      </c>
      <c r="J1245" s="38" t="s">
        <v>220</v>
      </c>
      <c r="K1245" s="451" t="s">
        <v>501</v>
      </c>
      <c r="L1245" s="361"/>
      <c r="M1245" s="44" t="s">
        <v>309</v>
      </c>
      <c r="N1245" s="58" t="s">
        <v>224</v>
      </c>
      <c r="O1245" s="466" t="s">
        <v>220</v>
      </c>
      <c r="P1245" s="531"/>
      <c r="Q1245" s="532"/>
    </row>
    <row r="1246" spans="2:17" x14ac:dyDescent="0.35">
      <c r="B1246" s="511" t="s">
        <v>265</v>
      </c>
      <c r="C1246" s="484"/>
      <c r="D1246" s="484"/>
      <c r="E1246" s="484"/>
      <c r="F1246" s="445"/>
      <c r="G1246" s="512" t="s">
        <v>220</v>
      </c>
      <c r="H1246" s="445"/>
      <c r="I1246" s="76" t="s">
        <v>220</v>
      </c>
      <c r="J1246" s="76" t="s">
        <v>500</v>
      </c>
      <c r="K1246" s="512" t="s">
        <v>499</v>
      </c>
      <c r="L1246" s="445"/>
      <c r="M1246" s="95" t="s">
        <v>18</v>
      </c>
      <c r="N1246" s="85" t="s">
        <v>18</v>
      </c>
      <c r="O1246" s="543" t="s">
        <v>220</v>
      </c>
      <c r="P1246" s="544"/>
      <c r="Q1246" s="545"/>
    </row>
    <row r="1247" spans="2:17" x14ac:dyDescent="0.35">
      <c r="B1247" s="513" t="s">
        <v>264</v>
      </c>
      <c r="C1247" s="514"/>
      <c r="D1247" s="514"/>
      <c r="E1247" s="514"/>
      <c r="F1247" s="515"/>
      <c r="G1247" s="516" t="s">
        <v>220</v>
      </c>
      <c r="H1247" s="515"/>
      <c r="I1247" s="96" t="s">
        <v>220</v>
      </c>
      <c r="J1247" s="96" t="s">
        <v>498</v>
      </c>
      <c r="K1247" s="516" t="s">
        <v>497</v>
      </c>
      <c r="L1247" s="515"/>
      <c r="M1247" s="97" t="s">
        <v>18</v>
      </c>
      <c r="N1247" s="98" t="s">
        <v>18</v>
      </c>
      <c r="O1247" s="541" t="s">
        <v>220</v>
      </c>
      <c r="P1247" s="542"/>
      <c r="Q1247" s="482"/>
    </row>
    <row r="1248" spans="2:17" x14ac:dyDescent="0.35">
      <c r="B1248" s="55" t="s">
        <v>18</v>
      </c>
      <c r="C1248" s="538" t="s">
        <v>181</v>
      </c>
      <c r="D1248" s="473"/>
      <c r="E1248" s="473"/>
      <c r="F1248" s="449"/>
      <c r="G1248" s="518" t="s">
        <v>18</v>
      </c>
      <c r="H1248" s="449"/>
      <c r="I1248" s="54" t="s">
        <v>18</v>
      </c>
      <c r="J1248" s="54" t="s">
        <v>18</v>
      </c>
      <c r="K1248" s="518" t="s">
        <v>18</v>
      </c>
      <c r="L1248" s="449"/>
      <c r="M1248" s="55" t="s">
        <v>18</v>
      </c>
      <c r="N1248" s="56" t="s">
        <v>18</v>
      </c>
      <c r="O1248" s="561" t="s">
        <v>18</v>
      </c>
      <c r="P1248" s="562"/>
      <c r="Q1248" s="538"/>
    </row>
    <row r="1249" spans="2:17" x14ac:dyDescent="0.35">
      <c r="B1249" s="47" t="s">
        <v>18</v>
      </c>
      <c r="C1249" s="462" t="s">
        <v>182</v>
      </c>
      <c r="D1249" s="382"/>
      <c r="E1249" s="382"/>
      <c r="F1249" s="361"/>
      <c r="G1249" s="425" t="s">
        <v>18</v>
      </c>
      <c r="H1249" s="361"/>
      <c r="I1249" s="52" t="s">
        <v>18</v>
      </c>
      <c r="J1249" s="52" t="s">
        <v>18</v>
      </c>
      <c r="K1249" s="425" t="s">
        <v>18</v>
      </c>
      <c r="L1249" s="361"/>
      <c r="M1249" s="47" t="s">
        <v>18</v>
      </c>
      <c r="N1249" s="53" t="s">
        <v>18</v>
      </c>
      <c r="O1249" s="455" t="s">
        <v>18</v>
      </c>
      <c r="P1249" s="530"/>
      <c r="Q1249" s="462"/>
    </row>
    <row r="1250" spans="2:17" x14ac:dyDescent="0.35">
      <c r="B1250" s="27" t="s">
        <v>18</v>
      </c>
      <c r="C1250" s="57" t="s">
        <v>18</v>
      </c>
      <c r="D1250" s="427" t="s">
        <v>184</v>
      </c>
      <c r="E1250" s="382"/>
      <c r="F1250" s="361"/>
      <c r="G1250" s="451" t="s">
        <v>220</v>
      </c>
      <c r="H1250" s="361"/>
      <c r="I1250" s="38" t="s">
        <v>496</v>
      </c>
      <c r="J1250" s="38" t="s">
        <v>220</v>
      </c>
      <c r="K1250" s="451" t="s">
        <v>220</v>
      </c>
      <c r="L1250" s="361"/>
      <c r="M1250" s="44" t="s">
        <v>220</v>
      </c>
      <c r="N1250" s="58" t="s">
        <v>224</v>
      </c>
      <c r="O1250" s="466" t="s">
        <v>220</v>
      </c>
      <c r="P1250" s="531"/>
      <c r="Q1250" s="532"/>
    </row>
    <row r="1251" spans="2:17" x14ac:dyDescent="0.35">
      <c r="B1251" s="429" t="s">
        <v>369</v>
      </c>
      <c r="C1251" s="382"/>
      <c r="D1251" s="382"/>
      <c r="E1251" s="382"/>
      <c r="F1251" s="361"/>
      <c r="G1251" s="463" t="s">
        <v>220</v>
      </c>
      <c r="H1251" s="361"/>
      <c r="I1251" s="45" t="s">
        <v>496</v>
      </c>
      <c r="J1251" s="45" t="s">
        <v>220</v>
      </c>
      <c r="K1251" s="463" t="s">
        <v>220</v>
      </c>
      <c r="L1251" s="361"/>
      <c r="M1251" s="47" t="s">
        <v>18</v>
      </c>
      <c r="N1251" s="59" t="s">
        <v>18</v>
      </c>
      <c r="O1251" s="461" t="s">
        <v>220</v>
      </c>
      <c r="P1251" s="539"/>
      <c r="Q1251" s="540"/>
    </row>
    <row r="1252" spans="2:17" x14ac:dyDescent="0.35">
      <c r="B1252" s="429" t="s">
        <v>368</v>
      </c>
      <c r="C1252" s="382"/>
      <c r="D1252" s="382"/>
      <c r="E1252" s="382"/>
      <c r="F1252" s="361"/>
      <c r="G1252" s="463" t="s">
        <v>220</v>
      </c>
      <c r="H1252" s="361"/>
      <c r="I1252" s="45" t="s">
        <v>496</v>
      </c>
      <c r="J1252" s="45" t="s">
        <v>220</v>
      </c>
      <c r="K1252" s="463" t="s">
        <v>220</v>
      </c>
      <c r="L1252" s="361"/>
      <c r="M1252" s="47" t="s">
        <v>18</v>
      </c>
      <c r="N1252" s="59" t="s">
        <v>18</v>
      </c>
      <c r="O1252" s="461" t="s">
        <v>220</v>
      </c>
      <c r="P1252" s="539"/>
      <c r="Q1252" s="540"/>
    </row>
    <row r="1253" spans="2:17" x14ac:dyDescent="0.35">
      <c r="B1253" s="429" t="s">
        <v>495</v>
      </c>
      <c r="C1253" s="382"/>
      <c r="D1253" s="382"/>
      <c r="E1253" s="382"/>
      <c r="F1253" s="361"/>
      <c r="G1253" s="463" t="s">
        <v>494</v>
      </c>
      <c r="H1253" s="361"/>
      <c r="I1253" s="45" t="s">
        <v>493</v>
      </c>
      <c r="J1253" s="45" t="s">
        <v>492</v>
      </c>
      <c r="K1253" s="463" t="s">
        <v>491</v>
      </c>
      <c r="L1253" s="361"/>
      <c r="M1253" s="47" t="s">
        <v>18</v>
      </c>
      <c r="N1253" s="59" t="s">
        <v>18</v>
      </c>
      <c r="O1253" s="461" t="s">
        <v>490</v>
      </c>
      <c r="P1253" s="539"/>
      <c r="Q1253" s="540"/>
    </row>
    <row r="1254" spans="2:17" x14ac:dyDescent="0.35">
      <c r="B1254" s="518" t="s">
        <v>489</v>
      </c>
      <c r="C1254" s="473"/>
      <c r="D1254" s="473"/>
      <c r="E1254" s="473"/>
      <c r="F1254" s="449"/>
      <c r="G1254" s="518" t="s">
        <v>18</v>
      </c>
      <c r="H1254" s="449"/>
      <c r="I1254" s="54" t="s">
        <v>18</v>
      </c>
      <c r="J1254" s="54" t="s">
        <v>18</v>
      </c>
      <c r="K1254" s="518" t="s">
        <v>18</v>
      </c>
      <c r="L1254" s="449"/>
      <c r="M1254" s="55" t="s">
        <v>18</v>
      </c>
      <c r="N1254" s="56" t="s">
        <v>18</v>
      </c>
      <c r="O1254" s="455" t="s">
        <v>18</v>
      </c>
      <c r="P1254" s="530"/>
      <c r="Q1254" s="462"/>
    </row>
    <row r="1255" spans="2:17" x14ac:dyDescent="0.35">
      <c r="B1255" s="47" t="s">
        <v>18</v>
      </c>
      <c r="C1255" s="462" t="s">
        <v>38</v>
      </c>
      <c r="D1255" s="382"/>
      <c r="E1255" s="382"/>
      <c r="F1255" s="361"/>
      <c r="G1255" s="425" t="s">
        <v>18</v>
      </c>
      <c r="H1255" s="361"/>
      <c r="I1255" s="52" t="s">
        <v>18</v>
      </c>
      <c r="J1255" s="52" t="s">
        <v>18</v>
      </c>
      <c r="K1255" s="425" t="s">
        <v>18</v>
      </c>
      <c r="L1255" s="361"/>
      <c r="M1255" s="47" t="s">
        <v>18</v>
      </c>
      <c r="N1255" s="53" t="s">
        <v>18</v>
      </c>
      <c r="O1255" s="455" t="s">
        <v>18</v>
      </c>
      <c r="P1255" s="530"/>
      <c r="Q1255" s="462"/>
    </row>
    <row r="1256" spans="2:17" x14ac:dyDescent="0.35">
      <c r="B1256" s="47" t="s">
        <v>18</v>
      </c>
      <c r="C1256" s="462" t="s">
        <v>43</v>
      </c>
      <c r="D1256" s="382"/>
      <c r="E1256" s="382"/>
      <c r="F1256" s="361"/>
      <c r="G1256" s="425" t="s">
        <v>18</v>
      </c>
      <c r="H1256" s="361"/>
      <c r="I1256" s="52" t="s">
        <v>18</v>
      </c>
      <c r="J1256" s="52" t="s">
        <v>18</v>
      </c>
      <c r="K1256" s="425" t="s">
        <v>18</v>
      </c>
      <c r="L1256" s="361"/>
      <c r="M1256" s="47" t="s">
        <v>18</v>
      </c>
      <c r="N1256" s="53" t="s">
        <v>18</v>
      </c>
      <c r="O1256" s="455" t="s">
        <v>18</v>
      </c>
      <c r="P1256" s="530"/>
      <c r="Q1256" s="462"/>
    </row>
    <row r="1257" spans="2:17" x14ac:dyDescent="0.35">
      <c r="B1257" s="27" t="s">
        <v>18</v>
      </c>
      <c r="C1257" s="57" t="s">
        <v>18</v>
      </c>
      <c r="D1257" s="427" t="s">
        <v>44</v>
      </c>
      <c r="E1257" s="382"/>
      <c r="F1257" s="361"/>
      <c r="G1257" s="451" t="s">
        <v>220</v>
      </c>
      <c r="H1257" s="361"/>
      <c r="I1257" s="38" t="s">
        <v>486</v>
      </c>
      <c r="J1257" s="38" t="s">
        <v>486</v>
      </c>
      <c r="K1257" s="451" t="s">
        <v>289</v>
      </c>
      <c r="L1257" s="361"/>
      <c r="M1257" s="44" t="s">
        <v>309</v>
      </c>
      <c r="N1257" s="58" t="s">
        <v>224</v>
      </c>
      <c r="O1257" s="466" t="s">
        <v>220</v>
      </c>
      <c r="P1257" s="531"/>
      <c r="Q1257" s="532"/>
    </row>
    <row r="1258" spans="2:17" x14ac:dyDescent="0.35">
      <c r="B1258" s="27" t="s">
        <v>18</v>
      </c>
      <c r="C1258" s="57" t="s">
        <v>18</v>
      </c>
      <c r="D1258" s="427" t="s">
        <v>46</v>
      </c>
      <c r="E1258" s="382"/>
      <c r="F1258" s="361"/>
      <c r="G1258" s="451" t="s">
        <v>18</v>
      </c>
      <c r="H1258" s="361"/>
      <c r="I1258" s="38" t="s">
        <v>18</v>
      </c>
      <c r="J1258" s="38" t="s">
        <v>18</v>
      </c>
      <c r="K1258" s="451" t="s">
        <v>18</v>
      </c>
      <c r="L1258" s="361"/>
      <c r="M1258" s="44" t="s">
        <v>18</v>
      </c>
      <c r="N1258" s="58" t="s">
        <v>18</v>
      </c>
      <c r="O1258" s="466" t="s">
        <v>18</v>
      </c>
      <c r="P1258" s="531"/>
      <c r="Q1258" s="532"/>
    </row>
    <row r="1259" spans="2:17" s="10" customFormat="1" x14ac:dyDescent="0.35">
      <c r="B1259" s="60"/>
      <c r="C1259" s="78"/>
      <c r="D1259" s="78"/>
      <c r="E1259" s="78"/>
      <c r="F1259" s="78"/>
      <c r="G1259" s="79"/>
      <c r="H1259" s="78"/>
      <c r="I1259" s="79"/>
      <c r="J1259" s="79"/>
      <c r="K1259" s="79"/>
      <c r="L1259" s="78"/>
      <c r="M1259" s="48"/>
      <c r="N1259" s="61"/>
      <c r="O1259" s="79"/>
      <c r="P1259" s="79"/>
      <c r="Q1259" s="79"/>
    </row>
    <row r="1260" spans="2:17" s="10" customFormat="1" x14ac:dyDescent="0.35">
      <c r="B1260" s="60"/>
      <c r="C1260" s="78"/>
      <c r="D1260" s="78"/>
      <c r="E1260" s="78"/>
      <c r="F1260" s="78"/>
      <c r="G1260" s="79"/>
      <c r="H1260" s="78"/>
      <c r="I1260" s="79"/>
      <c r="J1260" s="79"/>
      <c r="K1260" s="79"/>
      <c r="L1260" s="78"/>
      <c r="M1260" s="48"/>
      <c r="N1260" s="61"/>
      <c r="O1260" s="79"/>
      <c r="P1260" s="79"/>
      <c r="Q1260" s="79"/>
    </row>
    <row r="1261" spans="2:17" s="10" customFormat="1" x14ac:dyDescent="0.35">
      <c r="B1261" s="60"/>
      <c r="C1261" s="78"/>
      <c r="D1261" s="78"/>
      <c r="E1261" s="78"/>
      <c r="F1261" s="78"/>
      <c r="G1261" s="79"/>
      <c r="H1261" s="78"/>
      <c r="I1261" s="79"/>
      <c r="J1261" s="79"/>
      <c r="K1261" s="79"/>
      <c r="L1261" s="78"/>
      <c r="M1261" s="48"/>
      <c r="N1261" s="61"/>
      <c r="O1261" s="79"/>
      <c r="P1261" s="79"/>
      <c r="Q1261" s="79"/>
    </row>
    <row r="1262" spans="2:17" s="10" customFormat="1" x14ac:dyDescent="0.35">
      <c r="B1262" s="60"/>
      <c r="C1262" s="78"/>
      <c r="D1262" s="78"/>
      <c r="E1262" s="78"/>
      <c r="F1262" s="78"/>
      <c r="G1262" s="79"/>
      <c r="H1262" s="78"/>
      <c r="I1262" s="79"/>
      <c r="J1262" s="79"/>
      <c r="K1262" s="79"/>
      <c r="L1262" s="78"/>
      <c r="M1262" s="48"/>
      <c r="N1262" s="61"/>
      <c r="O1262" s="79"/>
      <c r="P1262" s="79"/>
      <c r="Q1262" s="79"/>
    </row>
    <row r="1263" spans="2:17" s="121" customFormat="1" x14ac:dyDescent="0.35">
      <c r="B1263" s="519" t="s">
        <v>18</v>
      </c>
      <c r="C1263" s="484"/>
      <c r="D1263" s="484"/>
      <c r="E1263" s="484"/>
      <c r="F1263" s="445"/>
      <c r="G1263" s="431" t="s">
        <v>1146</v>
      </c>
      <c r="H1263" s="382"/>
      <c r="I1263" s="382"/>
      <c r="J1263" s="361"/>
      <c r="K1263" s="431" t="s">
        <v>1145</v>
      </c>
      <c r="L1263" s="382"/>
      <c r="M1263" s="382"/>
      <c r="N1263" s="382"/>
      <c r="O1263" s="382"/>
      <c r="P1263" s="382"/>
      <c r="Q1263" s="361"/>
    </row>
    <row r="1264" spans="2:17" s="121" customFormat="1" x14ac:dyDescent="0.35">
      <c r="B1264" s="498" t="s">
        <v>18</v>
      </c>
      <c r="C1264" s="473"/>
      <c r="D1264" s="473"/>
      <c r="E1264" s="473"/>
      <c r="F1264" s="449"/>
      <c r="G1264" s="431" t="s">
        <v>1144</v>
      </c>
      <c r="H1264" s="361"/>
      <c r="I1264" s="122" t="s">
        <v>1143</v>
      </c>
      <c r="J1264" s="122" t="s">
        <v>1142</v>
      </c>
      <c r="K1264" s="431" t="s">
        <v>1141</v>
      </c>
      <c r="L1264" s="361"/>
      <c r="M1264" s="431" t="s">
        <v>1140</v>
      </c>
      <c r="N1264" s="361"/>
      <c r="O1264" s="508" t="s">
        <v>1139</v>
      </c>
      <c r="P1264" s="509"/>
      <c r="Q1264" s="510"/>
    </row>
    <row r="1265" spans="2:17" x14ac:dyDescent="0.35">
      <c r="B1265" s="27" t="s">
        <v>18</v>
      </c>
      <c r="C1265" s="57" t="s">
        <v>18</v>
      </c>
      <c r="D1265" s="57" t="s">
        <v>18</v>
      </c>
      <c r="E1265" s="427" t="s">
        <v>487</v>
      </c>
      <c r="F1265" s="361"/>
      <c r="G1265" s="451" t="s">
        <v>220</v>
      </c>
      <c r="H1265" s="361"/>
      <c r="I1265" s="38" t="s">
        <v>220</v>
      </c>
      <c r="J1265" s="38" t="s">
        <v>220</v>
      </c>
      <c r="K1265" s="451" t="s">
        <v>488</v>
      </c>
      <c r="L1265" s="361"/>
      <c r="M1265" s="44" t="s">
        <v>309</v>
      </c>
      <c r="N1265" s="58" t="s">
        <v>224</v>
      </c>
      <c r="O1265" s="466" t="s">
        <v>220</v>
      </c>
      <c r="P1265" s="531"/>
      <c r="Q1265" s="532"/>
    </row>
    <row r="1266" spans="2:17" x14ac:dyDescent="0.35">
      <c r="B1266" s="27" t="s">
        <v>18</v>
      </c>
      <c r="C1266" s="57" t="s">
        <v>18</v>
      </c>
      <c r="D1266" s="57" t="s">
        <v>18</v>
      </c>
      <c r="E1266" s="427" t="s">
        <v>487</v>
      </c>
      <c r="F1266" s="361"/>
      <c r="G1266" s="451" t="s">
        <v>220</v>
      </c>
      <c r="H1266" s="361"/>
      <c r="I1266" s="38" t="s">
        <v>220</v>
      </c>
      <c r="J1266" s="38" t="s">
        <v>454</v>
      </c>
      <c r="K1266" s="451" t="s">
        <v>220</v>
      </c>
      <c r="L1266" s="361"/>
      <c r="M1266" s="44" t="s">
        <v>220</v>
      </c>
      <c r="N1266" s="58" t="s">
        <v>224</v>
      </c>
      <c r="O1266" s="466" t="s">
        <v>220</v>
      </c>
      <c r="P1266" s="531"/>
      <c r="Q1266" s="532"/>
    </row>
    <row r="1267" spans="2:17" x14ac:dyDescent="0.35">
      <c r="B1267" s="429" t="s">
        <v>285</v>
      </c>
      <c r="C1267" s="382"/>
      <c r="D1267" s="382"/>
      <c r="E1267" s="382"/>
      <c r="F1267" s="361"/>
      <c r="G1267" s="463" t="s">
        <v>220</v>
      </c>
      <c r="H1267" s="361"/>
      <c r="I1267" s="45" t="s">
        <v>486</v>
      </c>
      <c r="J1267" s="45" t="s">
        <v>482</v>
      </c>
      <c r="K1267" s="463" t="s">
        <v>481</v>
      </c>
      <c r="L1267" s="361"/>
      <c r="M1267" s="47" t="s">
        <v>18</v>
      </c>
      <c r="N1267" s="59" t="s">
        <v>18</v>
      </c>
      <c r="O1267" s="461" t="s">
        <v>220</v>
      </c>
      <c r="P1267" s="539"/>
      <c r="Q1267" s="540"/>
    </row>
    <row r="1268" spans="2:17" x14ac:dyDescent="0.35">
      <c r="B1268" s="47" t="s">
        <v>18</v>
      </c>
      <c r="C1268" s="462" t="s">
        <v>134</v>
      </c>
      <c r="D1268" s="382"/>
      <c r="E1268" s="382"/>
      <c r="F1268" s="361"/>
      <c r="G1268" s="425" t="s">
        <v>18</v>
      </c>
      <c r="H1268" s="361"/>
      <c r="I1268" s="52" t="s">
        <v>18</v>
      </c>
      <c r="J1268" s="52" t="s">
        <v>18</v>
      </c>
      <c r="K1268" s="425" t="s">
        <v>18</v>
      </c>
      <c r="L1268" s="361"/>
      <c r="M1268" s="47" t="s">
        <v>18</v>
      </c>
      <c r="N1268" s="53" t="s">
        <v>18</v>
      </c>
      <c r="O1268" s="455" t="s">
        <v>18</v>
      </c>
      <c r="P1268" s="530"/>
      <c r="Q1268" s="462"/>
    </row>
    <row r="1269" spans="2:17" x14ac:dyDescent="0.35">
      <c r="B1269" s="27" t="s">
        <v>18</v>
      </c>
      <c r="C1269" s="57" t="s">
        <v>18</v>
      </c>
      <c r="D1269" s="427" t="s">
        <v>138</v>
      </c>
      <c r="E1269" s="382"/>
      <c r="F1269" s="361"/>
      <c r="G1269" s="451" t="s">
        <v>220</v>
      </c>
      <c r="H1269" s="361"/>
      <c r="I1269" s="38" t="s">
        <v>485</v>
      </c>
      <c r="J1269" s="38" t="s">
        <v>220</v>
      </c>
      <c r="K1269" s="451" t="s">
        <v>220</v>
      </c>
      <c r="L1269" s="361"/>
      <c r="M1269" s="44" t="s">
        <v>220</v>
      </c>
      <c r="N1269" s="58" t="s">
        <v>224</v>
      </c>
      <c r="O1269" s="466" t="s">
        <v>220</v>
      </c>
      <c r="P1269" s="531"/>
      <c r="Q1269" s="532"/>
    </row>
    <row r="1270" spans="2:17" x14ac:dyDescent="0.35">
      <c r="B1270" s="429" t="s">
        <v>280</v>
      </c>
      <c r="C1270" s="382"/>
      <c r="D1270" s="382"/>
      <c r="E1270" s="382"/>
      <c r="F1270" s="361"/>
      <c r="G1270" s="463" t="s">
        <v>220</v>
      </c>
      <c r="H1270" s="361"/>
      <c r="I1270" s="45" t="s">
        <v>485</v>
      </c>
      <c r="J1270" s="45" t="s">
        <v>220</v>
      </c>
      <c r="K1270" s="463" t="s">
        <v>220</v>
      </c>
      <c r="L1270" s="361"/>
      <c r="M1270" s="47" t="s">
        <v>18</v>
      </c>
      <c r="N1270" s="59" t="s">
        <v>18</v>
      </c>
      <c r="O1270" s="461" t="s">
        <v>220</v>
      </c>
      <c r="P1270" s="539"/>
      <c r="Q1270" s="540"/>
    </row>
    <row r="1271" spans="2:17" x14ac:dyDescent="0.35">
      <c r="B1271" s="429" t="s">
        <v>271</v>
      </c>
      <c r="C1271" s="382"/>
      <c r="D1271" s="382"/>
      <c r="E1271" s="382"/>
      <c r="F1271" s="361"/>
      <c r="G1271" s="463" t="s">
        <v>220</v>
      </c>
      <c r="H1271" s="361"/>
      <c r="I1271" s="45" t="s">
        <v>483</v>
      </c>
      <c r="J1271" s="45" t="s">
        <v>482</v>
      </c>
      <c r="K1271" s="463" t="s">
        <v>481</v>
      </c>
      <c r="L1271" s="361"/>
      <c r="M1271" s="47" t="s">
        <v>18</v>
      </c>
      <c r="N1271" s="59" t="s">
        <v>18</v>
      </c>
      <c r="O1271" s="461" t="s">
        <v>220</v>
      </c>
      <c r="P1271" s="539"/>
      <c r="Q1271" s="540"/>
    </row>
    <row r="1272" spans="2:17" x14ac:dyDescent="0.35">
      <c r="B1272" s="511" t="s">
        <v>484</v>
      </c>
      <c r="C1272" s="484"/>
      <c r="D1272" s="484"/>
      <c r="E1272" s="484"/>
      <c r="F1272" s="445"/>
      <c r="G1272" s="512" t="s">
        <v>220</v>
      </c>
      <c r="H1272" s="445"/>
      <c r="I1272" s="76" t="s">
        <v>483</v>
      </c>
      <c r="J1272" s="76" t="s">
        <v>482</v>
      </c>
      <c r="K1272" s="512" t="s">
        <v>481</v>
      </c>
      <c r="L1272" s="445"/>
      <c r="M1272" s="95" t="s">
        <v>18</v>
      </c>
      <c r="N1272" s="85" t="s">
        <v>18</v>
      </c>
      <c r="O1272" s="543" t="s">
        <v>220</v>
      </c>
      <c r="P1272" s="544"/>
      <c r="Q1272" s="545"/>
    </row>
    <row r="1273" spans="2:17" x14ac:dyDescent="0.35">
      <c r="B1273" s="513" t="s">
        <v>480</v>
      </c>
      <c r="C1273" s="514"/>
      <c r="D1273" s="514"/>
      <c r="E1273" s="514"/>
      <c r="F1273" s="515"/>
      <c r="G1273" s="517" t="s">
        <v>479</v>
      </c>
      <c r="H1273" s="515"/>
      <c r="I1273" s="101" t="s">
        <v>478</v>
      </c>
      <c r="J1273" s="101" t="s">
        <v>477</v>
      </c>
      <c r="K1273" s="517" t="s">
        <v>476</v>
      </c>
      <c r="L1273" s="515"/>
      <c r="M1273" s="97" t="s">
        <v>18</v>
      </c>
      <c r="N1273" s="98" t="s">
        <v>18</v>
      </c>
      <c r="O1273" s="558" t="s">
        <v>475</v>
      </c>
      <c r="P1273" s="559"/>
      <c r="Q1273" s="560"/>
    </row>
    <row r="1274" spans="2:17" x14ac:dyDescent="0.35">
      <c r="B1274" s="425" t="s">
        <v>6</v>
      </c>
      <c r="C1274" s="382"/>
      <c r="D1274" s="382"/>
      <c r="E1274" s="382"/>
      <c r="F1274" s="361"/>
      <c r="G1274" s="425" t="s">
        <v>18</v>
      </c>
      <c r="H1274" s="361"/>
      <c r="I1274" s="52" t="s">
        <v>18</v>
      </c>
      <c r="J1274" s="52" t="s">
        <v>18</v>
      </c>
      <c r="K1274" s="425" t="s">
        <v>18</v>
      </c>
      <c r="L1274" s="361"/>
      <c r="M1274" s="47" t="s">
        <v>18</v>
      </c>
      <c r="N1274" s="53" t="s">
        <v>18</v>
      </c>
      <c r="O1274" s="455" t="s">
        <v>18</v>
      </c>
      <c r="P1274" s="530"/>
      <c r="Q1274" s="462"/>
    </row>
    <row r="1275" spans="2:17" x14ac:dyDescent="0.35">
      <c r="B1275" s="518" t="s">
        <v>204</v>
      </c>
      <c r="C1275" s="473"/>
      <c r="D1275" s="473"/>
      <c r="E1275" s="473"/>
      <c r="F1275" s="449"/>
      <c r="G1275" s="518" t="s">
        <v>18</v>
      </c>
      <c r="H1275" s="449"/>
      <c r="I1275" s="54" t="s">
        <v>18</v>
      </c>
      <c r="J1275" s="54" t="s">
        <v>18</v>
      </c>
      <c r="K1275" s="518" t="s">
        <v>18</v>
      </c>
      <c r="L1275" s="449"/>
      <c r="M1275" s="55" t="s">
        <v>18</v>
      </c>
      <c r="N1275" s="56" t="s">
        <v>18</v>
      </c>
      <c r="O1275" s="455" t="s">
        <v>18</v>
      </c>
      <c r="P1275" s="530"/>
      <c r="Q1275" s="462"/>
    </row>
    <row r="1276" spans="2:17" x14ac:dyDescent="0.35">
      <c r="B1276" s="47" t="s">
        <v>18</v>
      </c>
      <c r="C1276" s="462" t="s">
        <v>38</v>
      </c>
      <c r="D1276" s="382"/>
      <c r="E1276" s="382"/>
      <c r="F1276" s="361"/>
      <c r="G1276" s="425" t="s">
        <v>18</v>
      </c>
      <c r="H1276" s="361"/>
      <c r="I1276" s="52" t="s">
        <v>18</v>
      </c>
      <c r="J1276" s="52" t="s">
        <v>18</v>
      </c>
      <c r="K1276" s="425" t="s">
        <v>18</v>
      </c>
      <c r="L1276" s="361"/>
      <c r="M1276" s="47" t="s">
        <v>18</v>
      </c>
      <c r="N1276" s="53" t="s">
        <v>18</v>
      </c>
      <c r="O1276" s="455" t="s">
        <v>18</v>
      </c>
      <c r="P1276" s="530"/>
      <c r="Q1276" s="462"/>
    </row>
    <row r="1277" spans="2:17" x14ac:dyDescent="0.35">
      <c r="B1277" s="47" t="s">
        <v>18</v>
      </c>
      <c r="C1277" s="462" t="s">
        <v>43</v>
      </c>
      <c r="D1277" s="382"/>
      <c r="E1277" s="382"/>
      <c r="F1277" s="361"/>
      <c r="G1277" s="425" t="s">
        <v>18</v>
      </c>
      <c r="H1277" s="361"/>
      <c r="I1277" s="52" t="s">
        <v>18</v>
      </c>
      <c r="J1277" s="52" t="s">
        <v>18</v>
      </c>
      <c r="K1277" s="425" t="s">
        <v>18</v>
      </c>
      <c r="L1277" s="361"/>
      <c r="M1277" s="47" t="s">
        <v>18</v>
      </c>
      <c r="N1277" s="53" t="s">
        <v>18</v>
      </c>
      <c r="O1277" s="455" t="s">
        <v>18</v>
      </c>
      <c r="P1277" s="530"/>
      <c r="Q1277" s="462"/>
    </row>
    <row r="1278" spans="2:17" x14ac:dyDescent="0.35">
      <c r="B1278" s="27" t="s">
        <v>18</v>
      </c>
      <c r="C1278" s="57" t="s">
        <v>18</v>
      </c>
      <c r="D1278" s="427" t="s">
        <v>44</v>
      </c>
      <c r="E1278" s="382"/>
      <c r="F1278" s="361"/>
      <c r="G1278" s="451" t="s">
        <v>220</v>
      </c>
      <c r="H1278" s="361"/>
      <c r="I1278" s="38" t="s">
        <v>474</v>
      </c>
      <c r="J1278" s="38" t="s">
        <v>220</v>
      </c>
      <c r="K1278" s="451" t="s">
        <v>378</v>
      </c>
      <c r="L1278" s="361"/>
      <c r="M1278" s="44" t="s">
        <v>309</v>
      </c>
      <c r="N1278" s="58" t="s">
        <v>224</v>
      </c>
      <c r="O1278" s="466" t="s">
        <v>220</v>
      </c>
      <c r="P1278" s="531"/>
      <c r="Q1278" s="532"/>
    </row>
    <row r="1279" spans="2:17" x14ac:dyDescent="0.35">
      <c r="B1279" s="27" t="s">
        <v>18</v>
      </c>
      <c r="C1279" s="57" t="s">
        <v>18</v>
      </c>
      <c r="D1279" s="427" t="s">
        <v>46</v>
      </c>
      <c r="E1279" s="382"/>
      <c r="F1279" s="361"/>
      <c r="G1279" s="451" t="s">
        <v>18</v>
      </c>
      <c r="H1279" s="361"/>
      <c r="I1279" s="38" t="s">
        <v>18</v>
      </c>
      <c r="J1279" s="38" t="s">
        <v>18</v>
      </c>
      <c r="K1279" s="451" t="s">
        <v>18</v>
      </c>
      <c r="L1279" s="361"/>
      <c r="M1279" s="44" t="s">
        <v>18</v>
      </c>
      <c r="N1279" s="58" t="s">
        <v>18</v>
      </c>
      <c r="O1279" s="466" t="s">
        <v>18</v>
      </c>
      <c r="P1279" s="531"/>
      <c r="Q1279" s="532"/>
    </row>
    <row r="1280" spans="2:17" s="173" customFormat="1" x14ac:dyDescent="0.35">
      <c r="B1280" s="179"/>
      <c r="C1280" s="179"/>
      <c r="D1280" s="179"/>
      <c r="E1280" s="182"/>
      <c r="F1280" s="182"/>
      <c r="G1280" s="199"/>
      <c r="H1280" s="182"/>
      <c r="I1280" s="199"/>
      <c r="J1280" s="199"/>
      <c r="K1280" s="199"/>
      <c r="L1280" s="182"/>
      <c r="M1280" s="199"/>
      <c r="N1280" s="181"/>
      <c r="O1280" s="199"/>
      <c r="P1280" s="199"/>
      <c r="Q1280" s="199"/>
    </row>
    <row r="1281" spans="2:17" s="173" customFormat="1" x14ac:dyDescent="0.35">
      <c r="B1281" s="179"/>
      <c r="C1281" s="179"/>
      <c r="D1281" s="179"/>
      <c r="E1281" s="182"/>
      <c r="F1281" s="182"/>
      <c r="G1281" s="199"/>
      <c r="H1281" s="182"/>
      <c r="I1281" s="199"/>
      <c r="J1281" s="199"/>
      <c r="K1281" s="199"/>
      <c r="L1281" s="182"/>
      <c r="M1281" s="199"/>
      <c r="N1281" s="181"/>
      <c r="O1281" s="199"/>
      <c r="P1281" s="199"/>
      <c r="Q1281" s="199"/>
    </row>
    <row r="1282" spans="2:17" s="10" customFormat="1" x14ac:dyDescent="0.35">
      <c r="B1282" s="60"/>
      <c r="C1282" s="78"/>
      <c r="D1282" s="78"/>
      <c r="E1282" s="78"/>
      <c r="F1282" s="78"/>
      <c r="G1282" s="79"/>
      <c r="H1282" s="78"/>
      <c r="I1282" s="79"/>
      <c r="J1282" s="79"/>
      <c r="K1282" s="79"/>
      <c r="L1282" s="78"/>
      <c r="M1282" s="48"/>
      <c r="N1282" s="61"/>
      <c r="O1282" s="79"/>
      <c r="P1282" s="79"/>
      <c r="Q1282" s="79"/>
    </row>
    <row r="1283" spans="2:17" s="10" customFormat="1" x14ac:dyDescent="0.35">
      <c r="B1283" s="60"/>
      <c r="C1283" s="78"/>
      <c r="D1283" s="78"/>
      <c r="E1283" s="78"/>
      <c r="F1283" s="78"/>
      <c r="G1283" s="79"/>
      <c r="H1283" s="78"/>
      <c r="I1283" s="79"/>
      <c r="J1283" s="79"/>
      <c r="K1283" s="79"/>
      <c r="L1283" s="78"/>
      <c r="M1283" s="48"/>
      <c r="N1283" s="61"/>
      <c r="O1283" s="79"/>
      <c r="P1283" s="79"/>
      <c r="Q1283" s="79"/>
    </row>
    <row r="1284" spans="2:17" s="121" customFormat="1" x14ac:dyDescent="0.35">
      <c r="B1284" s="519" t="s">
        <v>18</v>
      </c>
      <c r="C1284" s="484"/>
      <c r="D1284" s="484"/>
      <c r="E1284" s="484"/>
      <c r="F1284" s="445"/>
      <c r="G1284" s="431" t="s">
        <v>1146</v>
      </c>
      <c r="H1284" s="382"/>
      <c r="I1284" s="382"/>
      <c r="J1284" s="361"/>
      <c r="K1284" s="431" t="s">
        <v>1145</v>
      </c>
      <c r="L1284" s="382"/>
      <c r="M1284" s="382"/>
      <c r="N1284" s="382"/>
      <c r="O1284" s="382"/>
      <c r="P1284" s="382"/>
      <c r="Q1284" s="361"/>
    </row>
    <row r="1285" spans="2:17" s="121" customFormat="1" x14ac:dyDescent="0.35">
      <c r="B1285" s="498" t="s">
        <v>18</v>
      </c>
      <c r="C1285" s="473"/>
      <c r="D1285" s="473"/>
      <c r="E1285" s="473"/>
      <c r="F1285" s="449"/>
      <c r="G1285" s="431" t="s">
        <v>1144</v>
      </c>
      <c r="H1285" s="361"/>
      <c r="I1285" s="122" t="s">
        <v>1143</v>
      </c>
      <c r="J1285" s="122" t="s">
        <v>1142</v>
      </c>
      <c r="K1285" s="431" t="s">
        <v>1141</v>
      </c>
      <c r="L1285" s="361"/>
      <c r="M1285" s="431" t="s">
        <v>1140</v>
      </c>
      <c r="N1285" s="361"/>
      <c r="O1285" s="508" t="s">
        <v>1139</v>
      </c>
      <c r="P1285" s="509"/>
      <c r="Q1285" s="510"/>
    </row>
    <row r="1286" spans="2:17" x14ac:dyDescent="0.35">
      <c r="B1286" s="27" t="s">
        <v>18</v>
      </c>
      <c r="C1286" s="57" t="s">
        <v>18</v>
      </c>
      <c r="D1286" s="57" t="s">
        <v>18</v>
      </c>
      <c r="E1286" s="427" t="s">
        <v>473</v>
      </c>
      <c r="F1286" s="361"/>
      <c r="G1286" s="451" t="s">
        <v>220</v>
      </c>
      <c r="H1286" s="361"/>
      <c r="I1286" s="38" t="s">
        <v>472</v>
      </c>
      <c r="J1286" s="38" t="s">
        <v>220</v>
      </c>
      <c r="K1286" s="451" t="s">
        <v>220</v>
      </c>
      <c r="L1286" s="361"/>
      <c r="M1286" s="44" t="s">
        <v>220</v>
      </c>
      <c r="N1286" s="58" t="s">
        <v>224</v>
      </c>
      <c r="O1286" s="466" t="s">
        <v>220</v>
      </c>
      <c r="P1286" s="531"/>
      <c r="Q1286" s="532"/>
    </row>
    <row r="1287" spans="2:17" x14ac:dyDescent="0.35">
      <c r="B1287" s="27" t="s">
        <v>18</v>
      </c>
      <c r="C1287" s="57" t="s">
        <v>18</v>
      </c>
      <c r="D1287" s="57" t="s">
        <v>18</v>
      </c>
      <c r="E1287" s="427" t="s">
        <v>54</v>
      </c>
      <c r="F1287" s="361"/>
      <c r="G1287" s="451" t="s">
        <v>220</v>
      </c>
      <c r="H1287" s="361"/>
      <c r="I1287" s="38" t="s">
        <v>220</v>
      </c>
      <c r="J1287" s="38" t="s">
        <v>220</v>
      </c>
      <c r="K1287" s="451" t="s">
        <v>220</v>
      </c>
      <c r="L1287" s="361"/>
      <c r="M1287" s="44" t="s">
        <v>307</v>
      </c>
      <c r="N1287" s="58" t="s">
        <v>224</v>
      </c>
      <c r="O1287" s="466" t="s">
        <v>300</v>
      </c>
      <c r="P1287" s="531"/>
      <c r="Q1287" s="532"/>
    </row>
    <row r="1288" spans="2:17" x14ac:dyDescent="0.35">
      <c r="B1288" s="27" t="s">
        <v>18</v>
      </c>
      <c r="C1288" s="57" t="s">
        <v>18</v>
      </c>
      <c r="D1288" s="57" t="s">
        <v>18</v>
      </c>
      <c r="E1288" s="427" t="s">
        <v>58</v>
      </c>
      <c r="F1288" s="361"/>
      <c r="G1288" s="451" t="s">
        <v>220</v>
      </c>
      <c r="H1288" s="361"/>
      <c r="I1288" s="38" t="s">
        <v>220</v>
      </c>
      <c r="J1288" s="38" t="s">
        <v>220</v>
      </c>
      <c r="K1288" s="451" t="s">
        <v>220</v>
      </c>
      <c r="L1288" s="361"/>
      <c r="M1288" s="44" t="s">
        <v>307</v>
      </c>
      <c r="N1288" s="58" t="s">
        <v>224</v>
      </c>
      <c r="O1288" s="466" t="s">
        <v>300</v>
      </c>
      <c r="P1288" s="531"/>
      <c r="Q1288" s="532"/>
    </row>
    <row r="1289" spans="2:17" x14ac:dyDescent="0.35">
      <c r="B1289" s="27" t="s">
        <v>18</v>
      </c>
      <c r="C1289" s="57" t="s">
        <v>18</v>
      </c>
      <c r="D1289" s="57" t="s">
        <v>18</v>
      </c>
      <c r="E1289" s="427" t="s">
        <v>60</v>
      </c>
      <c r="F1289" s="361"/>
      <c r="G1289" s="451" t="s">
        <v>220</v>
      </c>
      <c r="H1289" s="361"/>
      <c r="I1289" s="38" t="s">
        <v>220</v>
      </c>
      <c r="J1289" s="38" t="s">
        <v>220</v>
      </c>
      <c r="K1289" s="451" t="s">
        <v>220</v>
      </c>
      <c r="L1289" s="361"/>
      <c r="M1289" s="44" t="s">
        <v>307</v>
      </c>
      <c r="N1289" s="58" t="s">
        <v>224</v>
      </c>
      <c r="O1289" s="466" t="s">
        <v>299</v>
      </c>
      <c r="P1289" s="531"/>
      <c r="Q1289" s="532"/>
    </row>
    <row r="1290" spans="2:17" x14ac:dyDescent="0.35">
      <c r="B1290" s="27" t="s">
        <v>18</v>
      </c>
      <c r="C1290" s="57" t="s">
        <v>18</v>
      </c>
      <c r="D1290" s="57" t="s">
        <v>18</v>
      </c>
      <c r="E1290" s="427" t="s">
        <v>60</v>
      </c>
      <c r="F1290" s="361"/>
      <c r="G1290" s="451" t="s">
        <v>220</v>
      </c>
      <c r="H1290" s="361"/>
      <c r="I1290" s="38" t="s">
        <v>220</v>
      </c>
      <c r="J1290" s="38" t="s">
        <v>220</v>
      </c>
      <c r="K1290" s="451" t="s">
        <v>298</v>
      </c>
      <c r="L1290" s="361"/>
      <c r="M1290" s="44" t="s">
        <v>309</v>
      </c>
      <c r="N1290" s="58" t="s">
        <v>224</v>
      </c>
      <c r="O1290" s="466" t="s">
        <v>220</v>
      </c>
      <c r="P1290" s="531"/>
      <c r="Q1290" s="532"/>
    </row>
    <row r="1291" spans="2:17" x14ac:dyDescent="0.35">
      <c r="B1291" s="27" t="s">
        <v>18</v>
      </c>
      <c r="C1291" s="57" t="s">
        <v>18</v>
      </c>
      <c r="D1291" s="57" t="s">
        <v>18</v>
      </c>
      <c r="E1291" s="427" t="s">
        <v>61</v>
      </c>
      <c r="F1291" s="361"/>
      <c r="G1291" s="451" t="s">
        <v>220</v>
      </c>
      <c r="H1291" s="361"/>
      <c r="I1291" s="38" t="s">
        <v>220</v>
      </c>
      <c r="J1291" s="38" t="s">
        <v>220</v>
      </c>
      <c r="K1291" s="451" t="s">
        <v>220</v>
      </c>
      <c r="L1291" s="361"/>
      <c r="M1291" s="44" t="s">
        <v>307</v>
      </c>
      <c r="N1291" s="58" t="s">
        <v>224</v>
      </c>
      <c r="O1291" s="466" t="s">
        <v>300</v>
      </c>
      <c r="P1291" s="531"/>
      <c r="Q1291" s="532"/>
    </row>
    <row r="1292" spans="2:17" x14ac:dyDescent="0.35">
      <c r="B1292" s="27" t="s">
        <v>18</v>
      </c>
      <c r="C1292" s="57" t="s">
        <v>18</v>
      </c>
      <c r="D1292" s="57" t="s">
        <v>18</v>
      </c>
      <c r="E1292" s="427" t="s">
        <v>471</v>
      </c>
      <c r="F1292" s="361"/>
      <c r="G1292" s="451" t="s">
        <v>220</v>
      </c>
      <c r="H1292" s="361"/>
      <c r="I1292" s="38" t="s">
        <v>220</v>
      </c>
      <c r="J1292" s="38" t="s">
        <v>470</v>
      </c>
      <c r="K1292" s="451" t="s">
        <v>220</v>
      </c>
      <c r="L1292" s="361"/>
      <c r="M1292" s="44" t="s">
        <v>220</v>
      </c>
      <c r="N1292" s="58" t="s">
        <v>224</v>
      </c>
      <c r="O1292" s="466" t="s">
        <v>220</v>
      </c>
      <c r="P1292" s="531"/>
      <c r="Q1292" s="532"/>
    </row>
    <row r="1293" spans="2:17" x14ac:dyDescent="0.35">
      <c r="B1293" s="27" t="s">
        <v>18</v>
      </c>
      <c r="C1293" s="57" t="s">
        <v>18</v>
      </c>
      <c r="D1293" s="57" t="s">
        <v>18</v>
      </c>
      <c r="E1293" s="427" t="s">
        <v>65</v>
      </c>
      <c r="F1293" s="361"/>
      <c r="G1293" s="451" t="s">
        <v>220</v>
      </c>
      <c r="H1293" s="361"/>
      <c r="I1293" s="38" t="s">
        <v>220</v>
      </c>
      <c r="J1293" s="38" t="s">
        <v>220</v>
      </c>
      <c r="K1293" s="451" t="s">
        <v>220</v>
      </c>
      <c r="L1293" s="361"/>
      <c r="M1293" s="44" t="s">
        <v>307</v>
      </c>
      <c r="N1293" s="58" t="s">
        <v>224</v>
      </c>
      <c r="O1293" s="466" t="s">
        <v>300</v>
      </c>
      <c r="P1293" s="531"/>
      <c r="Q1293" s="532"/>
    </row>
    <row r="1294" spans="2:17" x14ac:dyDescent="0.35">
      <c r="B1294" s="27" t="s">
        <v>18</v>
      </c>
      <c r="C1294" s="57" t="s">
        <v>18</v>
      </c>
      <c r="D1294" s="57" t="s">
        <v>18</v>
      </c>
      <c r="E1294" s="427" t="s">
        <v>469</v>
      </c>
      <c r="F1294" s="361"/>
      <c r="G1294" s="451" t="s">
        <v>220</v>
      </c>
      <c r="H1294" s="361"/>
      <c r="I1294" s="38" t="s">
        <v>461</v>
      </c>
      <c r="J1294" s="38" t="s">
        <v>220</v>
      </c>
      <c r="K1294" s="451" t="s">
        <v>220</v>
      </c>
      <c r="L1294" s="361"/>
      <c r="M1294" s="44" t="s">
        <v>220</v>
      </c>
      <c r="N1294" s="58" t="s">
        <v>224</v>
      </c>
      <c r="O1294" s="466" t="s">
        <v>220</v>
      </c>
      <c r="P1294" s="531"/>
      <c r="Q1294" s="532"/>
    </row>
    <row r="1295" spans="2:17" x14ac:dyDescent="0.35">
      <c r="B1295" s="27" t="s">
        <v>18</v>
      </c>
      <c r="C1295" s="57" t="s">
        <v>18</v>
      </c>
      <c r="D1295" s="57" t="s">
        <v>18</v>
      </c>
      <c r="E1295" s="427" t="s">
        <v>468</v>
      </c>
      <c r="F1295" s="361"/>
      <c r="G1295" s="451" t="s">
        <v>220</v>
      </c>
      <c r="H1295" s="361"/>
      <c r="I1295" s="38" t="s">
        <v>220</v>
      </c>
      <c r="J1295" s="38" t="s">
        <v>220</v>
      </c>
      <c r="K1295" s="451" t="s">
        <v>330</v>
      </c>
      <c r="L1295" s="361"/>
      <c r="M1295" s="44" t="s">
        <v>309</v>
      </c>
      <c r="N1295" s="58" t="s">
        <v>224</v>
      </c>
      <c r="O1295" s="466" t="s">
        <v>220</v>
      </c>
      <c r="P1295" s="531"/>
      <c r="Q1295" s="532"/>
    </row>
    <row r="1296" spans="2:17" x14ac:dyDescent="0.35">
      <c r="B1296" s="27" t="s">
        <v>18</v>
      </c>
      <c r="C1296" s="57" t="s">
        <v>18</v>
      </c>
      <c r="D1296" s="57" t="s">
        <v>18</v>
      </c>
      <c r="E1296" s="427" t="s">
        <v>66</v>
      </c>
      <c r="F1296" s="361"/>
      <c r="G1296" s="451" t="s">
        <v>220</v>
      </c>
      <c r="H1296" s="361"/>
      <c r="I1296" s="38" t="s">
        <v>220</v>
      </c>
      <c r="J1296" s="38" t="s">
        <v>467</v>
      </c>
      <c r="K1296" s="451" t="s">
        <v>220</v>
      </c>
      <c r="L1296" s="361"/>
      <c r="M1296" s="44" t="s">
        <v>307</v>
      </c>
      <c r="N1296" s="58" t="s">
        <v>224</v>
      </c>
      <c r="O1296" s="466" t="s">
        <v>330</v>
      </c>
      <c r="P1296" s="531"/>
      <c r="Q1296" s="532"/>
    </row>
    <row r="1297" spans="2:17" x14ac:dyDescent="0.35">
      <c r="B1297" s="27" t="s">
        <v>18</v>
      </c>
      <c r="C1297" s="57" t="s">
        <v>18</v>
      </c>
      <c r="D1297" s="57" t="s">
        <v>18</v>
      </c>
      <c r="E1297" s="427" t="s">
        <v>66</v>
      </c>
      <c r="F1297" s="361"/>
      <c r="G1297" s="451" t="s">
        <v>220</v>
      </c>
      <c r="H1297" s="361"/>
      <c r="I1297" s="38" t="s">
        <v>466</v>
      </c>
      <c r="J1297" s="38" t="s">
        <v>220</v>
      </c>
      <c r="K1297" s="451" t="s">
        <v>220</v>
      </c>
      <c r="L1297" s="361"/>
      <c r="M1297" s="44" t="s">
        <v>220</v>
      </c>
      <c r="N1297" s="58" t="s">
        <v>224</v>
      </c>
      <c r="O1297" s="466" t="s">
        <v>220</v>
      </c>
      <c r="P1297" s="531"/>
      <c r="Q1297" s="532"/>
    </row>
    <row r="1298" spans="2:17" s="173" customFormat="1" x14ac:dyDescent="0.35">
      <c r="B1298" s="27" t="s">
        <v>18</v>
      </c>
      <c r="C1298" s="180" t="s">
        <v>18</v>
      </c>
      <c r="D1298" s="180" t="s">
        <v>18</v>
      </c>
      <c r="E1298" s="427" t="s">
        <v>487</v>
      </c>
      <c r="F1298" s="361"/>
      <c r="G1298" s="451" t="s">
        <v>220</v>
      </c>
      <c r="H1298" s="361"/>
      <c r="I1298" s="176" t="s">
        <v>220</v>
      </c>
      <c r="J1298" s="176" t="s">
        <v>220</v>
      </c>
      <c r="K1298" s="451">
        <v>0</v>
      </c>
      <c r="L1298" s="361"/>
      <c r="M1298" s="183">
        <v>100</v>
      </c>
      <c r="N1298" s="58" t="s">
        <v>224</v>
      </c>
      <c r="O1298" s="563">
        <v>5000</v>
      </c>
      <c r="P1298" s="531"/>
      <c r="Q1298" s="532"/>
    </row>
    <row r="1299" spans="2:17" x14ac:dyDescent="0.35">
      <c r="B1299" s="83" t="s">
        <v>18</v>
      </c>
      <c r="C1299" s="84" t="s">
        <v>18</v>
      </c>
      <c r="D1299" s="84" t="s">
        <v>18</v>
      </c>
      <c r="E1299" s="536" t="s">
        <v>2018</v>
      </c>
      <c r="F1299" s="445"/>
      <c r="G1299" s="485" t="s">
        <v>220</v>
      </c>
      <c r="H1299" s="445"/>
      <c r="I1299" s="184" t="s">
        <v>220</v>
      </c>
      <c r="J1299" s="184" t="s">
        <v>465</v>
      </c>
      <c r="K1299" s="485" t="s">
        <v>220</v>
      </c>
      <c r="L1299" s="445"/>
      <c r="M1299" s="185" t="s">
        <v>220</v>
      </c>
      <c r="N1299" s="88" t="s">
        <v>224</v>
      </c>
      <c r="O1299" s="486" t="s">
        <v>220</v>
      </c>
      <c r="P1299" s="551"/>
      <c r="Q1299" s="552"/>
    </row>
    <row r="1300" spans="2:17" x14ac:dyDescent="0.35">
      <c r="B1300" s="102" t="s">
        <v>18</v>
      </c>
      <c r="C1300" s="192" t="s">
        <v>18</v>
      </c>
      <c r="D1300" s="192" t="s">
        <v>18</v>
      </c>
      <c r="E1300" s="522" t="s">
        <v>464</v>
      </c>
      <c r="F1300" s="515"/>
      <c r="G1300" s="523" t="s">
        <v>220</v>
      </c>
      <c r="H1300" s="515"/>
      <c r="I1300" s="194" t="s">
        <v>220</v>
      </c>
      <c r="J1300" s="194" t="s">
        <v>220</v>
      </c>
      <c r="K1300" s="523" t="s">
        <v>463</v>
      </c>
      <c r="L1300" s="515"/>
      <c r="M1300" s="190" t="s">
        <v>309</v>
      </c>
      <c r="N1300" s="107" t="s">
        <v>224</v>
      </c>
      <c r="O1300" s="524" t="s">
        <v>220</v>
      </c>
      <c r="P1300" s="525"/>
      <c r="Q1300" s="526"/>
    </row>
    <row r="1301" spans="2:17" s="10" customFormat="1" x14ac:dyDescent="0.35">
      <c r="B1301" s="60"/>
      <c r="C1301" s="78"/>
      <c r="D1301" s="78"/>
      <c r="E1301" s="78"/>
      <c r="F1301" s="78"/>
      <c r="G1301" s="79"/>
      <c r="H1301" s="78"/>
      <c r="I1301" s="79"/>
      <c r="J1301" s="79"/>
      <c r="K1301" s="79"/>
      <c r="L1301" s="78"/>
      <c r="M1301" s="48"/>
      <c r="N1301" s="61"/>
      <c r="O1301" s="79"/>
      <c r="P1301" s="79"/>
      <c r="Q1301" s="79"/>
    </row>
    <row r="1302" spans="2:17" s="10" customFormat="1" x14ac:dyDescent="0.35">
      <c r="B1302" s="60"/>
      <c r="C1302" s="78"/>
      <c r="D1302" s="78"/>
      <c r="E1302" s="78"/>
      <c r="F1302" s="78"/>
      <c r="G1302" s="79"/>
      <c r="H1302" s="78"/>
      <c r="I1302" s="79"/>
      <c r="J1302" s="79"/>
      <c r="K1302" s="79"/>
      <c r="L1302" s="78"/>
      <c r="M1302" s="48"/>
      <c r="N1302" s="61"/>
      <c r="O1302" s="79"/>
      <c r="P1302" s="79"/>
      <c r="Q1302" s="79"/>
    </row>
    <row r="1303" spans="2:17" s="173" customFormat="1" x14ac:dyDescent="0.35">
      <c r="B1303" s="60"/>
      <c r="C1303" s="182"/>
      <c r="D1303" s="182"/>
      <c r="E1303" s="182"/>
      <c r="F1303" s="182"/>
      <c r="G1303" s="187"/>
      <c r="H1303" s="182"/>
      <c r="I1303" s="187"/>
      <c r="J1303" s="187"/>
      <c r="K1303" s="187"/>
      <c r="L1303" s="182"/>
      <c r="M1303" s="189"/>
      <c r="N1303" s="179"/>
      <c r="O1303" s="187"/>
      <c r="P1303" s="187"/>
      <c r="Q1303" s="187"/>
    </row>
    <row r="1304" spans="2:17" s="173" customFormat="1" x14ac:dyDescent="0.35">
      <c r="B1304" s="60"/>
      <c r="C1304" s="182"/>
      <c r="D1304" s="182"/>
      <c r="E1304" s="182"/>
      <c r="F1304" s="182"/>
      <c r="G1304" s="187"/>
      <c r="H1304" s="182"/>
      <c r="I1304" s="187"/>
      <c r="J1304" s="187"/>
      <c r="K1304" s="187"/>
      <c r="L1304" s="182"/>
      <c r="M1304" s="189"/>
      <c r="N1304" s="179"/>
      <c r="O1304" s="187"/>
      <c r="P1304" s="187"/>
      <c r="Q1304" s="187"/>
    </row>
    <row r="1305" spans="2:17" s="121" customFormat="1" x14ac:dyDescent="0.35">
      <c r="B1305" s="519" t="s">
        <v>18</v>
      </c>
      <c r="C1305" s="484"/>
      <c r="D1305" s="484"/>
      <c r="E1305" s="484"/>
      <c r="F1305" s="445"/>
      <c r="G1305" s="431" t="s">
        <v>1146</v>
      </c>
      <c r="H1305" s="382"/>
      <c r="I1305" s="382"/>
      <c r="J1305" s="361"/>
      <c r="K1305" s="431" t="s">
        <v>1145</v>
      </c>
      <c r="L1305" s="382"/>
      <c r="M1305" s="382"/>
      <c r="N1305" s="382"/>
      <c r="O1305" s="382"/>
      <c r="P1305" s="382"/>
      <c r="Q1305" s="361"/>
    </row>
    <row r="1306" spans="2:17" s="121" customFormat="1" x14ac:dyDescent="0.35">
      <c r="B1306" s="498" t="s">
        <v>18</v>
      </c>
      <c r="C1306" s="473"/>
      <c r="D1306" s="473"/>
      <c r="E1306" s="473"/>
      <c r="F1306" s="449"/>
      <c r="G1306" s="431" t="s">
        <v>1144</v>
      </c>
      <c r="H1306" s="361"/>
      <c r="I1306" s="122" t="s">
        <v>1143</v>
      </c>
      <c r="J1306" s="122" t="s">
        <v>1142</v>
      </c>
      <c r="K1306" s="431" t="s">
        <v>1141</v>
      </c>
      <c r="L1306" s="361"/>
      <c r="M1306" s="431" t="s">
        <v>1140</v>
      </c>
      <c r="N1306" s="361"/>
      <c r="O1306" s="508" t="s">
        <v>1139</v>
      </c>
      <c r="P1306" s="509"/>
      <c r="Q1306" s="510"/>
    </row>
    <row r="1307" spans="2:17" x14ac:dyDescent="0.35">
      <c r="B1307" s="102" t="s">
        <v>18</v>
      </c>
      <c r="C1307" s="103" t="s">
        <v>18</v>
      </c>
      <c r="D1307" s="103" t="s">
        <v>18</v>
      </c>
      <c r="E1307" s="522" t="s">
        <v>462</v>
      </c>
      <c r="F1307" s="515"/>
      <c r="G1307" s="523" t="s">
        <v>220</v>
      </c>
      <c r="H1307" s="515"/>
      <c r="I1307" s="105" t="s">
        <v>461</v>
      </c>
      <c r="J1307" s="105" t="s">
        <v>220</v>
      </c>
      <c r="K1307" s="523" t="s">
        <v>220</v>
      </c>
      <c r="L1307" s="515"/>
      <c r="M1307" s="106" t="s">
        <v>220</v>
      </c>
      <c r="N1307" s="107" t="s">
        <v>224</v>
      </c>
      <c r="O1307" s="524" t="s">
        <v>220</v>
      </c>
      <c r="P1307" s="525"/>
      <c r="Q1307" s="526"/>
    </row>
    <row r="1308" spans="2:17" x14ac:dyDescent="0.35">
      <c r="B1308" s="89" t="s">
        <v>18</v>
      </c>
      <c r="C1308" s="90" t="s">
        <v>18</v>
      </c>
      <c r="D1308" s="90" t="s">
        <v>18</v>
      </c>
      <c r="E1308" s="520" t="s">
        <v>460</v>
      </c>
      <c r="F1308" s="449"/>
      <c r="G1308" s="521" t="s">
        <v>220</v>
      </c>
      <c r="H1308" s="449"/>
      <c r="I1308" s="91" t="s">
        <v>220</v>
      </c>
      <c r="J1308" s="91" t="s">
        <v>220</v>
      </c>
      <c r="K1308" s="521" t="s">
        <v>300</v>
      </c>
      <c r="L1308" s="449"/>
      <c r="M1308" s="92" t="s">
        <v>309</v>
      </c>
      <c r="N1308" s="93" t="s">
        <v>224</v>
      </c>
      <c r="O1308" s="533" t="s">
        <v>220</v>
      </c>
      <c r="P1308" s="534"/>
      <c r="Q1308" s="535"/>
    </row>
    <row r="1309" spans="2:17" x14ac:dyDescent="0.35">
      <c r="B1309" s="27" t="s">
        <v>18</v>
      </c>
      <c r="C1309" s="57" t="s">
        <v>18</v>
      </c>
      <c r="D1309" s="57" t="s">
        <v>18</v>
      </c>
      <c r="E1309" s="427" t="s">
        <v>75</v>
      </c>
      <c r="F1309" s="361"/>
      <c r="G1309" s="451" t="s">
        <v>220</v>
      </c>
      <c r="H1309" s="361"/>
      <c r="I1309" s="38" t="s">
        <v>220</v>
      </c>
      <c r="J1309" s="38" t="s">
        <v>220</v>
      </c>
      <c r="K1309" s="451" t="s">
        <v>220</v>
      </c>
      <c r="L1309" s="361"/>
      <c r="M1309" s="44" t="s">
        <v>307</v>
      </c>
      <c r="N1309" s="58" t="s">
        <v>224</v>
      </c>
      <c r="O1309" s="466" t="s">
        <v>300</v>
      </c>
      <c r="P1309" s="531"/>
      <c r="Q1309" s="532"/>
    </row>
    <row r="1310" spans="2:17" x14ac:dyDescent="0.35">
      <c r="B1310" s="27" t="s">
        <v>18</v>
      </c>
      <c r="C1310" s="57" t="s">
        <v>18</v>
      </c>
      <c r="D1310" s="57" t="s">
        <v>18</v>
      </c>
      <c r="E1310" s="427" t="s">
        <v>459</v>
      </c>
      <c r="F1310" s="361"/>
      <c r="G1310" s="451" t="s">
        <v>220</v>
      </c>
      <c r="H1310" s="361"/>
      <c r="I1310" s="38" t="s">
        <v>458</v>
      </c>
      <c r="J1310" s="38" t="s">
        <v>220</v>
      </c>
      <c r="K1310" s="451" t="s">
        <v>220</v>
      </c>
      <c r="L1310" s="361"/>
      <c r="M1310" s="44" t="s">
        <v>220</v>
      </c>
      <c r="N1310" s="58" t="s">
        <v>224</v>
      </c>
      <c r="O1310" s="466" t="s">
        <v>220</v>
      </c>
      <c r="P1310" s="531"/>
      <c r="Q1310" s="532"/>
    </row>
    <row r="1311" spans="2:17" x14ac:dyDescent="0.35">
      <c r="B1311" s="27" t="s">
        <v>18</v>
      </c>
      <c r="C1311" s="57" t="s">
        <v>18</v>
      </c>
      <c r="D1311" s="57" t="s">
        <v>18</v>
      </c>
      <c r="E1311" s="427" t="s">
        <v>457</v>
      </c>
      <c r="F1311" s="361"/>
      <c r="G1311" s="451" t="s">
        <v>220</v>
      </c>
      <c r="H1311" s="361"/>
      <c r="I1311" s="38" t="s">
        <v>456</v>
      </c>
      <c r="J1311" s="38" t="s">
        <v>220</v>
      </c>
      <c r="K1311" s="451" t="s">
        <v>220</v>
      </c>
      <c r="L1311" s="361"/>
      <c r="M1311" s="44" t="s">
        <v>220</v>
      </c>
      <c r="N1311" s="58" t="s">
        <v>224</v>
      </c>
      <c r="O1311" s="466" t="s">
        <v>220</v>
      </c>
      <c r="P1311" s="531"/>
      <c r="Q1311" s="532"/>
    </row>
    <row r="1312" spans="2:17" x14ac:dyDescent="0.35">
      <c r="B1312" s="27" t="s">
        <v>18</v>
      </c>
      <c r="C1312" s="57" t="s">
        <v>18</v>
      </c>
      <c r="D1312" s="57" t="s">
        <v>18</v>
      </c>
      <c r="E1312" s="427" t="s">
        <v>455</v>
      </c>
      <c r="F1312" s="361"/>
      <c r="G1312" s="451" t="s">
        <v>220</v>
      </c>
      <c r="H1312" s="361"/>
      <c r="I1312" s="38" t="s">
        <v>220</v>
      </c>
      <c r="J1312" s="38" t="s">
        <v>220</v>
      </c>
      <c r="K1312" s="451" t="s">
        <v>454</v>
      </c>
      <c r="L1312" s="361"/>
      <c r="M1312" s="44" t="s">
        <v>309</v>
      </c>
      <c r="N1312" s="58" t="s">
        <v>224</v>
      </c>
      <c r="O1312" s="466" t="s">
        <v>220</v>
      </c>
      <c r="P1312" s="531"/>
      <c r="Q1312" s="532"/>
    </row>
    <row r="1313" spans="2:17" x14ac:dyDescent="0.35">
      <c r="B1313" s="27" t="s">
        <v>18</v>
      </c>
      <c r="C1313" s="57" t="s">
        <v>18</v>
      </c>
      <c r="D1313" s="57" t="s">
        <v>18</v>
      </c>
      <c r="E1313" s="427" t="s">
        <v>453</v>
      </c>
      <c r="F1313" s="361"/>
      <c r="G1313" s="451" t="s">
        <v>220</v>
      </c>
      <c r="H1313" s="361"/>
      <c r="I1313" s="38" t="s">
        <v>220</v>
      </c>
      <c r="J1313" s="38" t="s">
        <v>452</v>
      </c>
      <c r="K1313" s="451" t="s">
        <v>220</v>
      </c>
      <c r="L1313" s="361"/>
      <c r="M1313" s="44" t="s">
        <v>220</v>
      </c>
      <c r="N1313" s="58" t="s">
        <v>224</v>
      </c>
      <c r="O1313" s="466" t="s">
        <v>220</v>
      </c>
      <c r="P1313" s="531"/>
      <c r="Q1313" s="532"/>
    </row>
    <row r="1314" spans="2:17" x14ac:dyDescent="0.35">
      <c r="B1314" s="27" t="s">
        <v>18</v>
      </c>
      <c r="C1314" s="57" t="s">
        <v>18</v>
      </c>
      <c r="D1314" s="57" t="s">
        <v>18</v>
      </c>
      <c r="E1314" s="427" t="s">
        <v>453</v>
      </c>
      <c r="F1314" s="361"/>
      <c r="G1314" s="451" t="s">
        <v>220</v>
      </c>
      <c r="H1314" s="361"/>
      <c r="I1314" s="38" t="s">
        <v>220</v>
      </c>
      <c r="J1314" s="38" t="s">
        <v>220</v>
      </c>
      <c r="K1314" s="451" t="s">
        <v>220</v>
      </c>
      <c r="L1314" s="361"/>
      <c r="M1314" s="44" t="s">
        <v>307</v>
      </c>
      <c r="N1314" s="58" t="s">
        <v>224</v>
      </c>
      <c r="O1314" s="466" t="s">
        <v>298</v>
      </c>
      <c r="P1314" s="531"/>
      <c r="Q1314" s="532"/>
    </row>
    <row r="1315" spans="2:17" x14ac:dyDescent="0.35">
      <c r="B1315" s="27" t="s">
        <v>18</v>
      </c>
      <c r="C1315" s="57" t="s">
        <v>18</v>
      </c>
      <c r="D1315" s="57" t="s">
        <v>18</v>
      </c>
      <c r="E1315" s="427" t="s">
        <v>78</v>
      </c>
      <c r="F1315" s="361"/>
      <c r="G1315" s="451" t="s">
        <v>220</v>
      </c>
      <c r="H1315" s="361"/>
      <c r="I1315" s="38" t="s">
        <v>220</v>
      </c>
      <c r="J1315" s="38" t="s">
        <v>220</v>
      </c>
      <c r="K1315" s="451" t="s">
        <v>220</v>
      </c>
      <c r="L1315" s="361"/>
      <c r="M1315" s="44" t="s">
        <v>307</v>
      </c>
      <c r="N1315" s="58" t="s">
        <v>224</v>
      </c>
      <c r="O1315" s="466" t="s">
        <v>451</v>
      </c>
      <c r="P1315" s="531"/>
      <c r="Q1315" s="532"/>
    </row>
    <row r="1316" spans="2:17" x14ac:dyDescent="0.35">
      <c r="B1316" s="27" t="s">
        <v>18</v>
      </c>
      <c r="C1316" s="57" t="s">
        <v>18</v>
      </c>
      <c r="D1316" s="57" t="s">
        <v>18</v>
      </c>
      <c r="E1316" s="427" t="s">
        <v>79</v>
      </c>
      <c r="F1316" s="361"/>
      <c r="G1316" s="451" t="s">
        <v>220</v>
      </c>
      <c r="H1316" s="361"/>
      <c r="I1316" s="38" t="s">
        <v>220</v>
      </c>
      <c r="J1316" s="38" t="s">
        <v>220</v>
      </c>
      <c r="K1316" s="451" t="s">
        <v>220</v>
      </c>
      <c r="L1316" s="361"/>
      <c r="M1316" s="44" t="s">
        <v>307</v>
      </c>
      <c r="N1316" s="58" t="s">
        <v>224</v>
      </c>
      <c r="O1316" s="466" t="s">
        <v>300</v>
      </c>
      <c r="P1316" s="531"/>
      <c r="Q1316" s="532"/>
    </row>
    <row r="1317" spans="2:17" x14ac:dyDescent="0.35">
      <c r="B1317" s="27" t="s">
        <v>18</v>
      </c>
      <c r="C1317" s="57" t="s">
        <v>18</v>
      </c>
      <c r="D1317" s="57" t="s">
        <v>18</v>
      </c>
      <c r="E1317" s="427" t="s">
        <v>81</v>
      </c>
      <c r="F1317" s="361"/>
      <c r="G1317" s="451" t="s">
        <v>220</v>
      </c>
      <c r="H1317" s="361"/>
      <c r="I1317" s="38" t="s">
        <v>220</v>
      </c>
      <c r="J1317" s="38" t="s">
        <v>220</v>
      </c>
      <c r="K1317" s="451" t="s">
        <v>220</v>
      </c>
      <c r="L1317" s="361"/>
      <c r="M1317" s="44" t="s">
        <v>307</v>
      </c>
      <c r="N1317" s="58" t="s">
        <v>224</v>
      </c>
      <c r="O1317" s="466" t="s">
        <v>299</v>
      </c>
      <c r="P1317" s="531"/>
      <c r="Q1317" s="532"/>
    </row>
    <row r="1318" spans="2:17" x14ac:dyDescent="0.35">
      <c r="B1318" s="27" t="s">
        <v>18</v>
      </c>
      <c r="C1318" s="57" t="s">
        <v>18</v>
      </c>
      <c r="D1318" s="57" t="s">
        <v>18</v>
      </c>
      <c r="E1318" s="427" t="s">
        <v>81</v>
      </c>
      <c r="F1318" s="361"/>
      <c r="G1318" s="451" t="s">
        <v>220</v>
      </c>
      <c r="H1318" s="361"/>
      <c r="I1318" s="38" t="s">
        <v>220</v>
      </c>
      <c r="J1318" s="38" t="s">
        <v>220</v>
      </c>
      <c r="K1318" s="451" t="s">
        <v>299</v>
      </c>
      <c r="L1318" s="361"/>
      <c r="M1318" s="44" t="s">
        <v>309</v>
      </c>
      <c r="N1318" s="58" t="s">
        <v>224</v>
      </c>
      <c r="O1318" s="466" t="s">
        <v>220</v>
      </c>
      <c r="P1318" s="531"/>
      <c r="Q1318" s="532"/>
    </row>
    <row r="1319" spans="2:17" x14ac:dyDescent="0.35">
      <c r="B1319" s="27" t="s">
        <v>18</v>
      </c>
      <c r="C1319" s="57" t="s">
        <v>18</v>
      </c>
      <c r="D1319" s="57" t="s">
        <v>18</v>
      </c>
      <c r="E1319" s="427" t="s">
        <v>82</v>
      </c>
      <c r="F1319" s="361"/>
      <c r="G1319" s="451" t="s">
        <v>220</v>
      </c>
      <c r="H1319" s="361"/>
      <c r="I1319" s="38" t="s">
        <v>220</v>
      </c>
      <c r="J1319" s="38" t="s">
        <v>220</v>
      </c>
      <c r="K1319" s="451" t="s">
        <v>220</v>
      </c>
      <c r="L1319" s="361"/>
      <c r="M1319" s="44" t="s">
        <v>307</v>
      </c>
      <c r="N1319" s="58" t="s">
        <v>224</v>
      </c>
      <c r="O1319" s="466" t="s">
        <v>300</v>
      </c>
      <c r="P1319" s="531"/>
      <c r="Q1319" s="532"/>
    </row>
    <row r="1320" spans="2:17" x14ac:dyDescent="0.35">
      <c r="B1320" s="27" t="s">
        <v>18</v>
      </c>
      <c r="C1320" s="57" t="s">
        <v>18</v>
      </c>
      <c r="D1320" s="57" t="s">
        <v>18</v>
      </c>
      <c r="E1320" s="427" t="s">
        <v>83</v>
      </c>
      <c r="F1320" s="361"/>
      <c r="G1320" s="451" t="s">
        <v>220</v>
      </c>
      <c r="H1320" s="361"/>
      <c r="I1320" s="38" t="s">
        <v>220</v>
      </c>
      <c r="J1320" s="38" t="s">
        <v>220</v>
      </c>
      <c r="K1320" s="451" t="s">
        <v>220</v>
      </c>
      <c r="L1320" s="361"/>
      <c r="M1320" s="44" t="s">
        <v>307</v>
      </c>
      <c r="N1320" s="58" t="s">
        <v>224</v>
      </c>
      <c r="O1320" s="466" t="s">
        <v>300</v>
      </c>
      <c r="P1320" s="531"/>
      <c r="Q1320" s="532"/>
    </row>
    <row r="1321" spans="2:17" x14ac:dyDescent="0.35">
      <c r="B1321" s="27" t="s">
        <v>18</v>
      </c>
      <c r="C1321" s="57" t="s">
        <v>18</v>
      </c>
      <c r="D1321" s="57" t="s">
        <v>18</v>
      </c>
      <c r="E1321" s="427" t="s">
        <v>450</v>
      </c>
      <c r="F1321" s="361"/>
      <c r="G1321" s="451" t="s">
        <v>220</v>
      </c>
      <c r="H1321" s="361"/>
      <c r="I1321" s="38" t="s">
        <v>220</v>
      </c>
      <c r="J1321" s="38" t="s">
        <v>383</v>
      </c>
      <c r="K1321" s="451" t="s">
        <v>220</v>
      </c>
      <c r="L1321" s="361"/>
      <c r="M1321" s="44" t="s">
        <v>220</v>
      </c>
      <c r="N1321" s="58" t="s">
        <v>224</v>
      </c>
      <c r="O1321" s="466" t="s">
        <v>220</v>
      </c>
      <c r="P1321" s="531"/>
      <c r="Q1321" s="532"/>
    </row>
    <row r="1322" spans="2:17" s="173" customFormat="1" x14ac:dyDescent="0.35">
      <c r="B1322" s="179"/>
      <c r="C1322" s="179"/>
      <c r="D1322" s="179"/>
      <c r="E1322" s="179"/>
      <c r="F1322" s="182"/>
      <c r="G1322" s="199"/>
      <c r="H1322" s="182"/>
      <c r="I1322" s="199"/>
      <c r="J1322" s="199"/>
      <c r="K1322" s="199"/>
      <c r="L1322" s="182"/>
      <c r="M1322" s="199"/>
      <c r="N1322" s="181"/>
      <c r="O1322" s="199"/>
      <c r="P1322" s="199"/>
      <c r="Q1322" s="199"/>
    </row>
    <row r="1323" spans="2:17" s="173" customFormat="1" x14ac:dyDescent="0.35">
      <c r="B1323" s="179"/>
      <c r="C1323" s="179"/>
      <c r="D1323" s="179"/>
      <c r="E1323" s="179"/>
      <c r="F1323" s="182"/>
      <c r="G1323" s="199"/>
      <c r="H1323" s="182"/>
      <c r="I1323" s="199"/>
      <c r="J1323" s="199"/>
      <c r="K1323" s="199"/>
      <c r="L1323" s="182"/>
      <c r="M1323" s="199"/>
      <c r="N1323" s="181"/>
      <c r="O1323" s="199"/>
      <c r="P1323" s="199"/>
      <c r="Q1323" s="199"/>
    </row>
    <row r="1324" spans="2:17" s="10" customFormat="1" x14ac:dyDescent="0.35">
      <c r="B1324" s="60"/>
      <c r="C1324" s="78"/>
      <c r="D1324" s="78"/>
      <c r="E1324" s="78"/>
      <c r="F1324" s="78"/>
      <c r="G1324" s="79"/>
      <c r="H1324" s="78"/>
      <c r="I1324" s="79"/>
      <c r="J1324" s="79"/>
      <c r="K1324" s="79"/>
      <c r="L1324" s="78"/>
      <c r="M1324" s="48"/>
      <c r="N1324" s="61"/>
      <c r="O1324" s="79"/>
      <c r="P1324" s="79"/>
      <c r="Q1324" s="79"/>
    </row>
    <row r="1325" spans="2:17" s="10" customFormat="1" x14ac:dyDescent="0.35">
      <c r="B1325" s="60"/>
      <c r="C1325" s="78"/>
      <c r="D1325" s="78"/>
      <c r="E1325" s="78"/>
      <c r="F1325" s="78"/>
      <c r="G1325" s="79"/>
      <c r="H1325" s="78"/>
      <c r="I1325" s="79"/>
      <c r="J1325" s="79"/>
      <c r="K1325" s="79"/>
      <c r="L1325" s="78"/>
      <c r="M1325" s="48"/>
      <c r="N1325" s="61"/>
      <c r="O1325" s="79"/>
      <c r="P1325" s="79"/>
      <c r="Q1325" s="79"/>
    </row>
    <row r="1326" spans="2:17" s="121" customFormat="1" x14ac:dyDescent="0.35">
      <c r="B1326" s="519" t="s">
        <v>18</v>
      </c>
      <c r="C1326" s="484"/>
      <c r="D1326" s="484"/>
      <c r="E1326" s="484"/>
      <c r="F1326" s="445"/>
      <c r="G1326" s="431" t="s">
        <v>1146</v>
      </c>
      <c r="H1326" s="382"/>
      <c r="I1326" s="382"/>
      <c r="J1326" s="361"/>
      <c r="K1326" s="431" t="s">
        <v>1145</v>
      </c>
      <c r="L1326" s="382"/>
      <c r="M1326" s="382"/>
      <c r="N1326" s="382"/>
      <c r="O1326" s="382"/>
      <c r="P1326" s="382"/>
      <c r="Q1326" s="361"/>
    </row>
    <row r="1327" spans="2:17" s="121" customFormat="1" x14ac:dyDescent="0.35">
      <c r="B1327" s="498" t="s">
        <v>18</v>
      </c>
      <c r="C1327" s="473"/>
      <c r="D1327" s="473"/>
      <c r="E1327" s="473"/>
      <c r="F1327" s="449"/>
      <c r="G1327" s="431" t="s">
        <v>1144</v>
      </c>
      <c r="H1327" s="361"/>
      <c r="I1327" s="122" t="s">
        <v>1143</v>
      </c>
      <c r="J1327" s="122" t="s">
        <v>1142</v>
      </c>
      <c r="K1327" s="431" t="s">
        <v>1141</v>
      </c>
      <c r="L1327" s="361"/>
      <c r="M1327" s="431" t="s">
        <v>1140</v>
      </c>
      <c r="N1327" s="361"/>
      <c r="O1327" s="508" t="s">
        <v>1139</v>
      </c>
      <c r="P1327" s="509"/>
      <c r="Q1327" s="510"/>
    </row>
    <row r="1328" spans="2:17" x14ac:dyDescent="0.35">
      <c r="B1328" s="27" t="s">
        <v>18</v>
      </c>
      <c r="C1328" s="57" t="s">
        <v>18</v>
      </c>
      <c r="D1328" s="57" t="s">
        <v>18</v>
      </c>
      <c r="E1328" s="427" t="s">
        <v>85</v>
      </c>
      <c r="F1328" s="361"/>
      <c r="G1328" s="451" t="s">
        <v>220</v>
      </c>
      <c r="H1328" s="361"/>
      <c r="I1328" s="38" t="s">
        <v>220</v>
      </c>
      <c r="J1328" s="38" t="s">
        <v>220</v>
      </c>
      <c r="K1328" s="451" t="s">
        <v>220</v>
      </c>
      <c r="L1328" s="361"/>
      <c r="M1328" s="44" t="s">
        <v>307</v>
      </c>
      <c r="N1328" s="58" t="s">
        <v>224</v>
      </c>
      <c r="O1328" s="466" t="s">
        <v>300</v>
      </c>
      <c r="P1328" s="531"/>
      <c r="Q1328" s="532"/>
    </row>
    <row r="1329" spans="2:17" x14ac:dyDescent="0.35">
      <c r="B1329" s="27" t="s">
        <v>18</v>
      </c>
      <c r="C1329" s="57" t="s">
        <v>18</v>
      </c>
      <c r="D1329" s="57" t="s">
        <v>18</v>
      </c>
      <c r="E1329" s="427" t="s">
        <v>86</v>
      </c>
      <c r="F1329" s="361"/>
      <c r="G1329" s="451" t="s">
        <v>220</v>
      </c>
      <c r="H1329" s="361"/>
      <c r="I1329" s="38" t="s">
        <v>220</v>
      </c>
      <c r="J1329" s="38" t="s">
        <v>220</v>
      </c>
      <c r="K1329" s="451" t="s">
        <v>220</v>
      </c>
      <c r="L1329" s="361"/>
      <c r="M1329" s="44" t="s">
        <v>307</v>
      </c>
      <c r="N1329" s="58" t="s">
        <v>224</v>
      </c>
      <c r="O1329" s="466" t="s">
        <v>300</v>
      </c>
      <c r="P1329" s="531"/>
      <c r="Q1329" s="532"/>
    </row>
    <row r="1330" spans="2:17" x14ac:dyDescent="0.35">
      <c r="B1330" s="27" t="s">
        <v>18</v>
      </c>
      <c r="C1330" s="57" t="s">
        <v>18</v>
      </c>
      <c r="D1330" s="57" t="s">
        <v>18</v>
      </c>
      <c r="E1330" s="427" t="s">
        <v>86</v>
      </c>
      <c r="F1330" s="361"/>
      <c r="G1330" s="451" t="s">
        <v>220</v>
      </c>
      <c r="H1330" s="361"/>
      <c r="I1330" s="38" t="s">
        <v>220</v>
      </c>
      <c r="J1330" s="38" t="s">
        <v>220</v>
      </c>
      <c r="K1330" s="451" t="s">
        <v>308</v>
      </c>
      <c r="L1330" s="361"/>
      <c r="M1330" s="44" t="s">
        <v>309</v>
      </c>
      <c r="N1330" s="58" t="s">
        <v>224</v>
      </c>
      <c r="O1330" s="466" t="s">
        <v>220</v>
      </c>
      <c r="P1330" s="531"/>
      <c r="Q1330" s="532"/>
    </row>
    <row r="1331" spans="2:17" x14ac:dyDescent="0.35">
      <c r="B1331" s="27" t="s">
        <v>18</v>
      </c>
      <c r="C1331" s="57" t="s">
        <v>18</v>
      </c>
      <c r="D1331" s="57" t="s">
        <v>18</v>
      </c>
      <c r="E1331" s="427" t="s">
        <v>87</v>
      </c>
      <c r="F1331" s="361"/>
      <c r="G1331" s="451" t="s">
        <v>220</v>
      </c>
      <c r="H1331" s="361"/>
      <c r="I1331" s="38" t="s">
        <v>220</v>
      </c>
      <c r="J1331" s="38" t="s">
        <v>220</v>
      </c>
      <c r="K1331" s="451" t="s">
        <v>300</v>
      </c>
      <c r="L1331" s="361"/>
      <c r="M1331" s="44" t="s">
        <v>309</v>
      </c>
      <c r="N1331" s="58" t="s">
        <v>224</v>
      </c>
      <c r="O1331" s="466" t="s">
        <v>220</v>
      </c>
      <c r="P1331" s="531"/>
      <c r="Q1331" s="532"/>
    </row>
    <row r="1332" spans="2:17" x14ac:dyDescent="0.35">
      <c r="B1332" s="83" t="s">
        <v>18</v>
      </c>
      <c r="C1332" s="84" t="s">
        <v>18</v>
      </c>
      <c r="D1332" s="84" t="s">
        <v>18</v>
      </c>
      <c r="E1332" s="536" t="s">
        <v>87</v>
      </c>
      <c r="F1332" s="445"/>
      <c r="G1332" s="485" t="s">
        <v>220</v>
      </c>
      <c r="H1332" s="445"/>
      <c r="I1332" s="80" t="s">
        <v>220</v>
      </c>
      <c r="J1332" s="80" t="s">
        <v>220</v>
      </c>
      <c r="K1332" s="485" t="s">
        <v>220</v>
      </c>
      <c r="L1332" s="445"/>
      <c r="M1332" s="81" t="s">
        <v>307</v>
      </c>
      <c r="N1332" s="88" t="s">
        <v>224</v>
      </c>
      <c r="O1332" s="564">
        <v>5000</v>
      </c>
      <c r="P1332" s="551"/>
      <c r="Q1332" s="552"/>
    </row>
    <row r="1333" spans="2:17" x14ac:dyDescent="0.35">
      <c r="B1333" s="102" t="s">
        <v>18</v>
      </c>
      <c r="C1333" s="103" t="s">
        <v>18</v>
      </c>
      <c r="D1333" s="103" t="s">
        <v>18</v>
      </c>
      <c r="E1333" s="522" t="s">
        <v>91</v>
      </c>
      <c r="F1333" s="515"/>
      <c r="G1333" s="523" t="s">
        <v>220</v>
      </c>
      <c r="H1333" s="515"/>
      <c r="I1333" s="105" t="s">
        <v>220</v>
      </c>
      <c r="J1333" s="105" t="s">
        <v>220</v>
      </c>
      <c r="K1333" s="523" t="s">
        <v>220</v>
      </c>
      <c r="L1333" s="515"/>
      <c r="M1333" s="106" t="s">
        <v>307</v>
      </c>
      <c r="N1333" s="107" t="s">
        <v>224</v>
      </c>
      <c r="O1333" s="524" t="s">
        <v>300</v>
      </c>
      <c r="P1333" s="525"/>
      <c r="Q1333" s="526"/>
    </row>
    <row r="1334" spans="2:17" x14ac:dyDescent="0.35">
      <c r="B1334" s="89" t="s">
        <v>18</v>
      </c>
      <c r="C1334" s="90" t="s">
        <v>18</v>
      </c>
      <c r="D1334" s="90" t="s">
        <v>18</v>
      </c>
      <c r="E1334" s="520" t="s">
        <v>91</v>
      </c>
      <c r="F1334" s="449"/>
      <c r="G1334" s="521" t="s">
        <v>220</v>
      </c>
      <c r="H1334" s="449"/>
      <c r="I1334" s="91" t="s">
        <v>220</v>
      </c>
      <c r="J1334" s="91" t="s">
        <v>220</v>
      </c>
      <c r="K1334" s="521" t="s">
        <v>300</v>
      </c>
      <c r="L1334" s="449"/>
      <c r="M1334" s="92" t="s">
        <v>309</v>
      </c>
      <c r="N1334" s="93" t="s">
        <v>224</v>
      </c>
      <c r="O1334" s="533" t="s">
        <v>220</v>
      </c>
      <c r="P1334" s="534"/>
      <c r="Q1334" s="535"/>
    </row>
    <row r="1335" spans="2:17" x14ac:dyDescent="0.35">
      <c r="B1335" s="27" t="s">
        <v>18</v>
      </c>
      <c r="C1335" s="57" t="s">
        <v>18</v>
      </c>
      <c r="D1335" s="57" t="s">
        <v>18</v>
      </c>
      <c r="E1335" s="427" t="s">
        <v>449</v>
      </c>
      <c r="F1335" s="361"/>
      <c r="G1335" s="451" t="s">
        <v>220</v>
      </c>
      <c r="H1335" s="361"/>
      <c r="I1335" s="38" t="s">
        <v>220</v>
      </c>
      <c r="J1335" s="38" t="s">
        <v>448</v>
      </c>
      <c r="K1335" s="451" t="s">
        <v>220</v>
      </c>
      <c r="L1335" s="361"/>
      <c r="M1335" s="44" t="s">
        <v>220</v>
      </c>
      <c r="N1335" s="58" t="s">
        <v>224</v>
      </c>
      <c r="O1335" s="466" t="s">
        <v>220</v>
      </c>
      <c r="P1335" s="531"/>
      <c r="Q1335" s="532"/>
    </row>
    <row r="1336" spans="2:17" x14ac:dyDescent="0.35">
      <c r="B1336" s="27" t="s">
        <v>18</v>
      </c>
      <c r="C1336" s="57" t="s">
        <v>18</v>
      </c>
      <c r="D1336" s="57" t="s">
        <v>18</v>
      </c>
      <c r="E1336" s="427" t="s">
        <v>95</v>
      </c>
      <c r="F1336" s="361"/>
      <c r="G1336" s="451" t="s">
        <v>220</v>
      </c>
      <c r="H1336" s="361"/>
      <c r="I1336" s="38" t="s">
        <v>220</v>
      </c>
      <c r="J1336" s="38" t="s">
        <v>220</v>
      </c>
      <c r="K1336" s="451" t="s">
        <v>447</v>
      </c>
      <c r="L1336" s="361"/>
      <c r="M1336" s="44" t="s">
        <v>309</v>
      </c>
      <c r="N1336" s="58" t="s">
        <v>224</v>
      </c>
      <c r="O1336" s="466" t="s">
        <v>220</v>
      </c>
      <c r="P1336" s="531"/>
      <c r="Q1336" s="532"/>
    </row>
    <row r="1337" spans="2:17" x14ac:dyDescent="0.35">
      <c r="B1337" s="27" t="s">
        <v>18</v>
      </c>
      <c r="C1337" s="57" t="s">
        <v>18</v>
      </c>
      <c r="D1337" s="57" t="s">
        <v>18</v>
      </c>
      <c r="E1337" s="427" t="s">
        <v>95</v>
      </c>
      <c r="F1337" s="361"/>
      <c r="G1337" s="451" t="s">
        <v>220</v>
      </c>
      <c r="H1337" s="361"/>
      <c r="I1337" s="38" t="s">
        <v>220</v>
      </c>
      <c r="J1337" s="38" t="s">
        <v>220</v>
      </c>
      <c r="K1337" s="451" t="s">
        <v>220</v>
      </c>
      <c r="L1337" s="361"/>
      <c r="M1337" s="44" t="s">
        <v>307</v>
      </c>
      <c r="N1337" s="58" t="s">
        <v>224</v>
      </c>
      <c r="O1337" s="466" t="s">
        <v>447</v>
      </c>
      <c r="P1337" s="531"/>
      <c r="Q1337" s="532"/>
    </row>
    <row r="1338" spans="2:17" x14ac:dyDescent="0.35">
      <c r="B1338" s="27" t="s">
        <v>18</v>
      </c>
      <c r="C1338" s="57" t="s">
        <v>18</v>
      </c>
      <c r="D1338" s="57" t="s">
        <v>18</v>
      </c>
      <c r="E1338" s="427" t="s">
        <v>446</v>
      </c>
      <c r="F1338" s="361"/>
      <c r="G1338" s="451" t="s">
        <v>220</v>
      </c>
      <c r="H1338" s="361"/>
      <c r="I1338" s="38" t="s">
        <v>445</v>
      </c>
      <c r="J1338" s="38" t="s">
        <v>220</v>
      </c>
      <c r="K1338" s="451" t="s">
        <v>220</v>
      </c>
      <c r="L1338" s="361"/>
      <c r="M1338" s="44" t="s">
        <v>220</v>
      </c>
      <c r="N1338" s="58" t="s">
        <v>224</v>
      </c>
      <c r="O1338" s="466" t="s">
        <v>220</v>
      </c>
      <c r="P1338" s="531"/>
      <c r="Q1338" s="532"/>
    </row>
    <row r="1339" spans="2:17" x14ac:dyDescent="0.35">
      <c r="B1339" s="27" t="s">
        <v>18</v>
      </c>
      <c r="C1339" s="57" t="s">
        <v>18</v>
      </c>
      <c r="D1339" s="57" t="s">
        <v>18</v>
      </c>
      <c r="E1339" s="427" t="s">
        <v>99</v>
      </c>
      <c r="F1339" s="361"/>
      <c r="G1339" s="451" t="s">
        <v>220</v>
      </c>
      <c r="H1339" s="361"/>
      <c r="I1339" s="38" t="s">
        <v>220</v>
      </c>
      <c r="J1339" s="38" t="s">
        <v>220</v>
      </c>
      <c r="K1339" s="451" t="s">
        <v>220</v>
      </c>
      <c r="L1339" s="361"/>
      <c r="M1339" s="44" t="s">
        <v>307</v>
      </c>
      <c r="N1339" s="58" t="s">
        <v>224</v>
      </c>
      <c r="O1339" s="466" t="s">
        <v>300</v>
      </c>
      <c r="P1339" s="531"/>
      <c r="Q1339" s="532"/>
    </row>
    <row r="1340" spans="2:17" x14ac:dyDescent="0.35">
      <c r="B1340" s="27" t="s">
        <v>18</v>
      </c>
      <c r="C1340" s="57" t="s">
        <v>18</v>
      </c>
      <c r="D1340" s="57" t="s">
        <v>18</v>
      </c>
      <c r="E1340" s="427" t="s">
        <v>100</v>
      </c>
      <c r="F1340" s="361"/>
      <c r="G1340" s="451" t="s">
        <v>220</v>
      </c>
      <c r="H1340" s="361"/>
      <c r="I1340" s="38" t="s">
        <v>220</v>
      </c>
      <c r="J1340" s="38" t="s">
        <v>220</v>
      </c>
      <c r="K1340" s="451" t="s">
        <v>220</v>
      </c>
      <c r="L1340" s="361"/>
      <c r="M1340" s="44" t="s">
        <v>307</v>
      </c>
      <c r="N1340" s="58" t="s">
        <v>224</v>
      </c>
      <c r="O1340" s="466" t="s">
        <v>300</v>
      </c>
      <c r="P1340" s="531"/>
      <c r="Q1340" s="532"/>
    </row>
    <row r="1341" spans="2:17" x14ac:dyDescent="0.35">
      <c r="B1341" s="27" t="s">
        <v>18</v>
      </c>
      <c r="C1341" s="57" t="s">
        <v>18</v>
      </c>
      <c r="D1341" s="57" t="s">
        <v>18</v>
      </c>
      <c r="E1341" s="427" t="s">
        <v>101</v>
      </c>
      <c r="F1341" s="361"/>
      <c r="G1341" s="451" t="s">
        <v>220</v>
      </c>
      <c r="H1341" s="361"/>
      <c r="I1341" s="38" t="s">
        <v>220</v>
      </c>
      <c r="J1341" s="38" t="s">
        <v>220</v>
      </c>
      <c r="K1341" s="451" t="s">
        <v>220</v>
      </c>
      <c r="L1341" s="361"/>
      <c r="M1341" s="44" t="s">
        <v>307</v>
      </c>
      <c r="N1341" s="58" t="s">
        <v>224</v>
      </c>
      <c r="O1341" s="466" t="s">
        <v>300</v>
      </c>
      <c r="P1341" s="531"/>
      <c r="Q1341" s="532"/>
    </row>
    <row r="1342" spans="2:17" x14ac:dyDescent="0.35">
      <c r="B1342" s="27" t="s">
        <v>18</v>
      </c>
      <c r="C1342" s="57" t="s">
        <v>18</v>
      </c>
      <c r="D1342" s="57" t="s">
        <v>18</v>
      </c>
      <c r="E1342" s="427" t="s">
        <v>102</v>
      </c>
      <c r="F1342" s="361"/>
      <c r="G1342" s="451" t="s">
        <v>220</v>
      </c>
      <c r="H1342" s="361"/>
      <c r="I1342" s="38" t="s">
        <v>220</v>
      </c>
      <c r="J1342" s="38" t="s">
        <v>220</v>
      </c>
      <c r="K1342" s="451" t="s">
        <v>220</v>
      </c>
      <c r="L1342" s="361"/>
      <c r="M1342" s="44" t="s">
        <v>307</v>
      </c>
      <c r="N1342" s="58" t="s">
        <v>224</v>
      </c>
      <c r="O1342" s="466" t="s">
        <v>300</v>
      </c>
      <c r="P1342" s="531"/>
      <c r="Q1342" s="532"/>
    </row>
    <row r="1343" spans="2:17" s="173" customFormat="1" x14ac:dyDescent="0.35">
      <c r="B1343" s="179"/>
      <c r="C1343" s="179"/>
      <c r="D1343" s="179"/>
      <c r="E1343" s="179"/>
      <c r="F1343" s="182"/>
      <c r="G1343" s="199"/>
      <c r="H1343" s="182"/>
      <c r="I1343" s="199"/>
      <c r="J1343" s="199"/>
      <c r="K1343" s="199"/>
      <c r="L1343" s="182"/>
      <c r="M1343" s="199"/>
      <c r="N1343" s="181"/>
      <c r="O1343" s="199"/>
      <c r="P1343" s="199"/>
      <c r="Q1343" s="199"/>
    </row>
    <row r="1344" spans="2:17" s="173" customFormat="1" x14ac:dyDescent="0.35">
      <c r="B1344" s="179"/>
      <c r="C1344" s="179"/>
      <c r="D1344" s="179"/>
      <c r="E1344" s="179"/>
      <c r="F1344" s="182"/>
      <c r="G1344" s="199"/>
      <c r="H1344" s="182"/>
      <c r="I1344" s="199"/>
      <c r="J1344" s="199"/>
      <c r="K1344" s="199"/>
      <c r="L1344" s="182"/>
      <c r="M1344" s="199"/>
      <c r="N1344" s="181"/>
      <c r="O1344" s="199"/>
      <c r="P1344" s="199"/>
      <c r="Q1344" s="199"/>
    </row>
    <row r="1345" spans="2:17" s="10" customFormat="1" x14ac:dyDescent="0.35">
      <c r="B1345" s="61"/>
      <c r="C1345" s="61"/>
      <c r="D1345" s="61"/>
      <c r="E1345" s="61"/>
      <c r="F1345" s="78"/>
      <c r="G1345" s="86"/>
      <c r="H1345" s="78"/>
      <c r="I1345" s="86"/>
      <c r="J1345" s="86"/>
      <c r="K1345" s="86"/>
      <c r="L1345" s="78"/>
      <c r="M1345" s="86"/>
      <c r="N1345" s="72"/>
      <c r="O1345" s="86"/>
      <c r="P1345" s="86"/>
      <c r="Q1345" s="86"/>
    </row>
    <row r="1346" spans="2:17" x14ac:dyDescent="0.35">
      <c r="B1346" s="49"/>
      <c r="C1346" s="49"/>
      <c r="D1346" s="49"/>
      <c r="E1346" s="49"/>
      <c r="F1346" s="74"/>
      <c r="G1346" s="86"/>
      <c r="H1346" s="74"/>
      <c r="I1346" s="86"/>
      <c r="J1346" s="86"/>
      <c r="K1346" s="86"/>
      <c r="L1346" s="74"/>
      <c r="M1346" s="86"/>
      <c r="N1346" s="72"/>
      <c r="O1346" s="86"/>
      <c r="P1346" s="86"/>
      <c r="Q1346" s="86"/>
    </row>
    <row r="1347" spans="2:17" s="121" customFormat="1" x14ac:dyDescent="0.35">
      <c r="B1347" s="519" t="s">
        <v>18</v>
      </c>
      <c r="C1347" s="484"/>
      <c r="D1347" s="484"/>
      <c r="E1347" s="484"/>
      <c r="F1347" s="445"/>
      <c r="G1347" s="431" t="s">
        <v>1146</v>
      </c>
      <c r="H1347" s="382"/>
      <c r="I1347" s="382"/>
      <c r="J1347" s="361"/>
      <c r="K1347" s="431" t="s">
        <v>1145</v>
      </c>
      <c r="L1347" s="382"/>
      <c r="M1347" s="382"/>
      <c r="N1347" s="382"/>
      <c r="O1347" s="382"/>
      <c r="P1347" s="382"/>
      <c r="Q1347" s="361"/>
    </row>
    <row r="1348" spans="2:17" s="121" customFormat="1" x14ac:dyDescent="0.35">
      <c r="B1348" s="498" t="s">
        <v>18</v>
      </c>
      <c r="C1348" s="473"/>
      <c r="D1348" s="473"/>
      <c r="E1348" s="473"/>
      <c r="F1348" s="449"/>
      <c r="G1348" s="431" t="s">
        <v>1144</v>
      </c>
      <c r="H1348" s="361"/>
      <c r="I1348" s="122" t="s">
        <v>1143</v>
      </c>
      <c r="J1348" s="122" t="s">
        <v>1142</v>
      </c>
      <c r="K1348" s="431" t="s">
        <v>1141</v>
      </c>
      <c r="L1348" s="361"/>
      <c r="M1348" s="431" t="s">
        <v>1140</v>
      </c>
      <c r="N1348" s="361"/>
      <c r="O1348" s="508" t="s">
        <v>1139</v>
      </c>
      <c r="P1348" s="509"/>
      <c r="Q1348" s="510"/>
    </row>
    <row r="1349" spans="2:17" x14ac:dyDescent="0.35">
      <c r="B1349" s="27" t="s">
        <v>18</v>
      </c>
      <c r="C1349" s="57" t="s">
        <v>18</v>
      </c>
      <c r="D1349" s="57" t="s">
        <v>18</v>
      </c>
      <c r="E1349" s="427" t="s">
        <v>104</v>
      </c>
      <c r="F1349" s="361"/>
      <c r="G1349" s="451" t="s">
        <v>220</v>
      </c>
      <c r="H1349" s="361"/>
      <c r="I1349" s="38" t="s">
        <v>220</v>
      </c>
      <c r="J1349" s="38" t="s">
        <v>220</v>
      </c>
      <c r="K1349" s="451" t="s">
        <v>220</v>
      </c>
      <c r="L1349" s="361"/>
      <c r="M1349" s="44" t="s">
        <v>307</v>
      </c>
      <c r="N1349" s="58" t="s">
        <v>224</v>
      </c>
      <c r="O1349" s="466" t="s">
        <v>300</v>
      </c>
      <c r="P1349" s="531"/>
      <c r="Q1349" s="532"/>
    </row>
    <row r="1350" spans="2:17" x14ac:dyDescent="0.35">
      <c r="B1350" s="27" t="s">
        <v>18</v>
      </c>
      <c r="C1350" s="57" t="s">
        <v>18</v>
      </c>
      <c r="D1350" s="57" t="s">
        <v>18</v>
      </c>
      <c r="E1350" s="427" t="s">
        <v>108</v>
      </c>
      <c r="F1350" s="361"/>
      <c r="G1350" s="451" t="s">
        <v>220</v>
      </c>
      <c r="H1350" s="361"/>
      <c r="I1350" s="38" t="s">
        <v>220</v>
      </c>
      <c r="J1350" s="38" t="s">
        <v>220</v>
      </c>
      <c r="K1350" s="451" t="s">
        <v>220</v>
      </c>
      <c r="L1350" s="361"/>
      <c r="M1350" s="44" t="s">
        <v>307</v>
      </c>
      <c r="N1350" s="58" t="s">
        <v>224</v>
      </c>
      <c r="O1350" s="466" t="s">
        <v>300</v>
      </c>
      <c r="P1350" s="531"/>
      <c r="Q1350" s="532"/>
    </row>
    <row r="1351" spans="2:17" x14ac:dyDescent="0.35">
      <c r="B1351" s="27" t="s">
        <v>18</v>
      </c>
      <c r="C1351" s="57" t="s">
        <v>18</v>
      </c>
      <c r="D1351" s="57" t="s">
        <v>18</v>
      </c>
      <c r="E1351" s="427" t="s">
        <v>110</v>
      </c>
      <c r="F1351" s="361"/>
      <c r="G1351" s="451" t="s">
        <v>220</v>
      </c>
      <c r="H1351" s="361"/>
      <c r="I1351" s="38" t="s">
        <v>220</v>
      </c>
      <c r="J1351" s="38" t="s">
        <v>220</v>
      </c>
      <c r="K1351" s="451" t="s">
        <v>220</v>
      </c>
      <c r="L1351" s="361"/>
      <c r="M1351" s="44" t="s">
        <v>307</v>
      </c>
      <c r="N1351" s="58" t="s">
        <v>224</v>
      </c>
      <c r="O1351" s="466" t="s">
        <v>300</v>
      </c>
      <c r="P1351" s="531"/>
      <c r="Q1351" s="532"/>
    </row>
    <row r="1352" spans="2:17" x14ac:dyDescent="0.35">
      <c r="B1352" s="27" t="s">
        <v>18</v>
      </c>
      <c r="C1352" s="57" t="s">
        <v>18</v>
      </c>
      <c r="D1352" s="57" t="s">
        <v>18</v>
      </c>
      <c r="E1352" s="427" t="s">
        <v>111</v>
      </c>
      <c r="F1352" s="361"/>
      <c r="G1352" s="451" t="s">
        <v>220</v>
      </c>
      <c r="H1352" s="361"/>
      <c r="I1352" s="38" t="s">
        <v>220</v>
      </c>
      <c r="J1352" s="38" t="s">
        <v>220</v>
      </c>
      <c r="K1352" s="451" t="s">
        <v>220</v>
      </c>
      <c r="L1352" s="361"/>
      <c r="M1352" s="44" t="s">
        <v>307</v>
      </c>
      <c r="N1352" s="58" t="s">
        <v>224</v>
      </c>
      <c r="O1352" s="466" t="s">
        <v>300</v>
      </c>
      <c r="P1352" s="531"/>
      <c r="Q1352" s="532"/>
    </row>
    <row r="1353" spans="2:17" x14ac:dyDescent="0.35">
      <c r="B1353" s="27" t="s">
        <v>18</v>
      </c>
      <c r="C1353" s="57" t="s">
        <v>18</v>
      </c>
      <c r="D1353" s="57" t="s">
        <v>18</v>
      </c>
      <c r="E1353" s="427" t="s">
        <v>111</v>
      </c>
      <c r="F1353" s="361"/>
      <c r="G1353" s="451" t="s">
        <v>220</v>
      </c>
      <c r="H1353" s="361"/>
      <c r="I1353" s="38" t="s">
        <v>220</v>
      </c>
      <c r="J1353" s="38" t="s">
        <v>220</v>
      </c>
      <c r="K1353" s="451" t="s">
        <v>300</v>
      </c>
      <c r="L1353" s="361"/>
      <c r="M1353" s="44" t="s">
        <v>309</v>
      </c>
      <c r="N1353" s="58" t="s">
        <v>224</v>
      </c>
      <c r="O1353" s="466" t="s">
        <v>220</v>
      </c>
      <c r="P1353" s="531"/>
      <c r="Q1353" s="532"/>
    </row>
    <row r="1354" spans="2:17" x14ac:dyDescent="0.35">
      <c r="B1354" s="27" t="s">
        <v>18</v>
      </c>
      <c r="C1354" s="57" t="s">
        <v>18</v>
      </c>
      <c r="D1354" s="57" t="s">
        <v>18</v>
      </c>
      <c r="E1354" s="427" t="s">
        <v>444</v>
      </c>
      <c r="F1354" s="361"/>
      <c r="G1354" s="451" t="s">
        <v>220</v>
      </c>
      <c r="H1354" s="361"/>
      <c r="I1354" s="38" t="s">
        <v>220</v>
      </c>
      <c r="J1354" s="38" t="s">
        <v>443</v>
      </c>
      <c r="K1354" s="451" t="s">
        <v>220</v>
      </c>
      <c r="L1354" s="361"/>
      <c r="M1354" s="44" t="s">
        <v>220</v>
      </c>
      <c r="N1354" s="58" t="s">
        <v>224</v>
      </c>
      <c r="O1354" s="466" t="s">
        <v>220</v>
      </c>
      <c r="P1354" s="531"/>
      <c r="Q1354" s="532"/>
    </row>
    <row r="1355" spans="2:17" x14ac:dyDescent="0.35">
      <c r="B1355" s="27" t="s">
        <v>18</v>
      </c>
      <c r="C1355" s="57" t="s">
        <v>18</v>
      </c>
      <c r="D1355" s="57" t="s">
        <v>18</v>
      </c>
      <c r="E1355" s="427" t="s">
        <v>115</v>
      </c>
      <c r="F1355" s="361"/>
      <c r="G1355" s="451" t="s">
        <v>220</v>
      </c>
      <c r="H1355" s="361"/>
      <c r="I1355" s="38" t="s">
        <v>220</v>
      </c>
      <c r="J1355" s="38" t="s">
        <v>220</v>
      </c>
      <c r="K1355" s="451" t="s">
        <v>442</v>
      </c>
      <c r="L1355" s="361"/>
      <c r="M1355" s="44" t="s">
        <v>309</v>
      </c>
      <c r="N1355" s="58" t="s">
        <v>224</v>
      </c>
      <c r="O1355" s="466" t="s">
        <v>220</v>
      </c>
      <c r="P1355" s="531"/>
      <c r="Q1355" s="532"/>
    </row>
    <row r="1356" spans="2:17" x14ac:dyDescent="0.35">
      <c r="B1356" s="27" t="s">
        <v>18</v>
      </c>
      <c r="C1356" s="57" t="s">
        <v>18</v>
      </c>
      <c r="D1356" s="57" t="s">
        <v>18</v>
      </c>
      <c r="E1356" s="427" t="s">
        <v>115</v>
      </c>
      <c r="F1356" s="361"/>
      <c r="G1356" s="451" t="s">
        <v>220</v>
      </c>
      <c r="H1356" s="361"/>
      <c r="I1356" s="38" t="s">
        <v>220</v>
      </c>
      <c r="J1356" s="38" t="s">
        <v>220</v>
      </c>
      <c r="K1356" s="451" t="s">
        <v>220</v>
      </c>
      <c r="L1356" s="361"/>
      <c r="M1356" s="44" t="s">
        <v>307</v>
      </c>
      <c r="N1356" s="58" t="s">
        <v>224</v>
      </c>
      <c r="O1356" s="466" t="s">
        <v>298</v>
      </c>
      <c r="P1356" s="531"/>
      <c r="Q1356" s="532"/>
    </row>
    <row r="1357" spans="2:17" x14ac:dyDescent="0.35">
      <c r="B1357" s="27" t="s">
        <v>18</v>
      </c>
      <c r="C1357" s="57" t="s">
        <v>18</v>
      </c>
      <c r="D1357" s="57" t="s">
        <v>18</v>
      </c>
      <c r="E1357" s="427" t="s">
        <v>441</v>
      </c>
      <c r="F1357" s="361"/>
      <c r="G1357" s="451" t="s">
        <v>220</v>
      </c>
      <c r="H1357" s="361"/>
      <c r="I1357" s="38" t="s">
        <v>220</v>
      </c>
      <c r="J1357" s="38" t="s">
        <v>440</v>
      </c>
      <c r="K1357" s="451" t="s">
        <v>220</v>
      </c>
      <c r="L1357" s="361"/>
      <c r="M1357" s="44" t="s">
        <v>220</v>
      </c>
      <c r="N1357" s="58" t="s">
        <v>224</v>
      </c>
      <c r="O1357" s="466" t="s">
        <v>220</v>
      </c>
      <c r="P1357" s="531"/>
      <c r="Q1357" s="532"/>
    </row>
    <row r="1358" spans="2:17" x14ac:dyDescent="0.35">
      <c r="B1358" s="83" t="s">
        <v>18</v>
      </c>
      <c r="C1358" s="84" t="s">
        <v>18</v>
      </c>
      <c r="D1358" s="84" t="s">
        <v>18</v>
      </c>
      <c r="E1358" s="536" t="s">
        <v>439</v>
      </c>
      <c r="F1358" s="445"/>
      <c r="G1358" s="485" t="s">
        <v>220</v>
      </c>
      <c r="H1358" s="445"/>
      <c r="I1358" s="80" t="s">
        <v>220</v>
      </c>
      <c r="J1358" s="80" t="s">
        <v>220</v>
      </c>
      <c r="K1358" s="485" t="s">
        <v>438</v>
      </c>
      <c r="L1358" s="445"/>
      <c r="M1358" s="81" t="s">
        <v>309</v>
      </c>
      <c r="N1358" s="88" t="s">
        <v>224</v>
      </c>
      <c r="O1358" s="486" t="s">
        <v>220</v>
      </c>
      <c r="P1358" s="551"/>
      <c r="Q1358" s="552"/>
    </row>
    <row r="1359" spans="2:17" x14ac:dyDescent="0.35">
      <c r="B1359" s="102" t="s">
        <v>18</v>
      </c>
      <c r="C1359" s="103" t="s">
        <v>18</v>
      </c>
      <c r="D1359" s="103" t="s">
        <v>18</v>
      </c>
      <c r="E1359" s="522" t="s">
        <v>123</v>
      </c>
      <c r="F1359" s="515"/>
      <c r="G1359" s="523" t="s">
        <v>220</v>
      </c>
      <c r="H1359" s="515"/>
      <c r="I1359" s="105" t="s">
        <v>437</v>
      </c>
      <c r="J1359" s="105" t="s">
        <v>220</v>
      </c>
      <c r="K1359" s="523" t="s">
        <v>220</v>
      </c>
      <c r="L1359" s="515"/>
      <c r="M1359" s="106" t="s">
        <v>307</v>
      </c>
      <c r="N1359" s="107" t="s">
        <v>224</v>
      </c>
      <c r="O1359" s="524" t="s">
        <v>300</v>
      </c>
      <c r="P1359" s="525"/>
      <c r="Q1359" s="526"/>
    </row>
    <row r="1360" spans="2:17" x14ac:dyDescent="0.35">
      <c r="B1360" s="89" t="s">
        <v>18</v>
      </c>
      <c r="C1360" s="90" t="s">
        <v>18</v>
      </c>
      <c r="D1360" s="90" t="s">
        <v>18</v>
      </c>
      <c r="E1360" s="520" t="s">
        <v>124</v>
      </c>
      <c r="F1360" s="449"/>
      <c r="G1360" s="521" t="s">
        <v>220</v>
      </c>
      <c r="H1360" s="449"/>
      <c r="I1360" s="91" t="s">
        <v>220</v>
      </c>
      <c r="J1360" s="91" t="s">
        <v>220</v>
      </c>
      <c r="K1360" s="521" t="s">
        <v>436</v>
      </c>
      <c r="L1360" s="449"/>
      <c r="M1360" s="92" t="s">
        <v>309</v>
      </c>
      <c r="N1360" s="93" t="s">
        <v>224</v>
      </c>
      <c r="O1360" s="533" t="s">
        <v>220</v>
      </c>
      <c r="P1360" s="534"/>
      <c r="Q1360" s="535"/>
    </row>
    <row r="1361" spans="2:17" x14ac:dyDescent="0.35">
      <c r="B1361" s="27" t="s">
        <v>18</v>
      </c>
      <c r="C1361" s="57" t="s">
        <v>18</v>
      </c>
      <c r="D1361" s="57" t="s">
        <v>18</v>
      </c>
      <c r="E1361" s="427" t="s">
        <v>124</v>
      </c>
      <c r="F1361" s="361"/>
      <c r="G1361" s="451" t="s">
        <v>220</v>
      </c>
      <c r="H1361" s="361"/>
      <c r="I1361" s="38" t="s">
        <v>220</v>
      </c>
      <c r="J1361" s="38" t="s">
        <v>220</v>
      </c>
      <c r="K1361" s="451" t="s">
        <v>220</v>
      </c>
      <c r="L1361" s="361"/>
      <c r="M1361" s="44" t="s">
        <v>307</v>
      </c>
      <c r="N1361" s="58" t="s">
        <v>224</v>
      </c>
      <c r="O1361" s="466" t="s">
        <v>300</v>
      </c>
      <c r="P1361" s="531"/>
      <c r="Q1361" s="532"/>
    </row>
    <row r="1362" spans="2:17" x14ac:dyDescent="0.35">
      <c r="B1362" s="27" t="s">
        <v>18</v>
      </c>
      <c r="C1362" s="57" t="s">
        <v>18</v>
      </c>
      <c r="D1362" s="57" t="s">
        <v>18</v>
      </c>
      <c r="E1362" s="427" t="s">
        <v>435</v>
      </c>
      <c r="F1362" s="361"/>
      <c r="G1362" s="451" t="s">
        <v>220</v>
      </c>
      <c r="H1362" s="361"/>
      <c r="I1362" s="38" t="s">
        <v>434</v>
      </c>
      <c r="J1362" s="38" t="s">
        <v>220</v>
      </c>
      <c r="K1362" s="451" t="s">
        <v>220</v>
      </c>
      <c r="L1362" s="361"/>
      <c r="M1362" s="44" t="s">
        <v>220</v>
      </c>
      <c r="N1362" s="58" t="s">
        <v>224</v>
      </c>
      <c r="O1362" s="466" t="s">
        <v>220</v>
      </c>
      <c r="P1362" s="531"/>
      <c r="Q1362" s="532"/>
    </row>
    <row r="1363" spans="2:17" x14ac:dyDescent="0.35">
      <c r="B1363" s="27" t="s">
        <v>18</v>
      </c>
      <c r="C1363" s="57" t="s">
        <v>18</v>
      </c>
      <c r="D1363" s="57" t="s">
        <v>18</v>
      </c>
      <c r="E1363" s="427" t="s">
        <v>433</v>
      </c>
      <c r="F1363" s="361"/>
      <c r="G1363" s="451" t="s">
        <v>220</v>
      </c>
      <c r="H1363" s="361"/>
      <c r="I1363" s="38" t="s">
        <v>220</v>
      </c>
      <c r="J1363" s="38" t="s">
        <v>432</v>
      </c>
      <c r="K1363" s="451" t="s">
        <v>220</v>
      </c>
      <c r="L1363" s="361"/>
      <c r="M1363" s="44" t="s">
        <v>220</v>
      </c>
      <c r="N1363" s="58" t="s">
        <v>224</v>
      </c>
      <c r="O1363" s="466" t="s">
        <v>220</v>
      </c>
      <c r="P1363" s="531"/>
      <c r="Q1363" s="532"/>
    </row>
    <row r="1364" spans="2:17" s="173" customFormat="1" x14ac:dyDescent="0.35">
      <c r="B1364" s="179"/>
      <c r="C1364" s="179"/>
      <c r="D1364" s="179"/>
      <c r="E1364" s="179"/>
      <c r="F1364" s="182"/>
      <c r="G1364" s="199"/>
      <c r="H1364" s="182"/>
      <c r="I1364" s="199"/>
      <c r="J1364" s="199"/>
      <c r="K1364" s="199"/>
      <c r="L1364" s="182"/>
      <c r="M1364" s="199"/>
      <c r="N1364" s="181"/>
      <c r="O1364" s="199"/>
      <c r="P1364" s="199"/>
      <c r="Q1364" s="199"/>
    </row>
    <row r="1365" spans="2:17" s="173" customFormat="1" x14ac:dyDescent="0.35">
      <c r="B1365" s="179"/>
      <c r="C1365" s="179"/>
      <c r="D1365" s="179"/>
      <c r="E1365" s="179"/>
      <c r="F1365" s="182"/>
      <c r="G1365" s="199"/>
      <c r="H1365" s="182"/>
      <c r="I1365" s="199"/>
      <c r="J1365" s="199"/>
      <c r="K1365" s="199"/>
      <c r="L1365" s="182"/>
      <c r="M1365" s="199"/>
      <c r="N1365" s="181"/>
      <c r="O1365" s="199"/>
      <c r="P1365" s="199"/>
      <c r="Q1365" s="199"/>
    </row>
    <row r="1366" spans="2:17" s="10" customFormat="1" x14ac:dyDescent="0.35">
      <c r="B1366" s="61"/>
      <c r="C1366" s="61"/>
      <c r="D1366" s="61"/>
      <c r="E1366" s="61"/>
      <c r="F1366" s="78"/>
      <c r="G1366" s="86"/>
      <c r="H1366" s="78"/>
      <c r="I1366" s="86"/>
      <c r="J1366" s="86"/>
      <c r="K1366" s="86"/>
      <c r="L1366" s="78"/>
      <c r="M1366" s="86"/>
      <c r="N1366" s="72"/>
      <c r="O1366" s="86"/>
      <c r="P1366" s="86"/>
      <c r="Q1366" s="86"/>
    </row>
    <row r="1367" spans="2:17" s="10" customFormat="1" x14ac:dyDescent="0.35">
      <c r="B1367" s="61"/>
      <c r="C1367" s="61"/>
      <c r="D1367" s="61"/>
      <c r="E1367" s="61"/>
      <c r="F1367" s="78"/>
      <c r="G1367" s="86"/>
      <c r="H1367" s="78"/>
      <c r="I1367" s="86"/>
      <c r="J1367" s="86"/>
      <c r="K1367" s="86"/>
      <c r="L1367" s="78"/>
      <c r="M1367" s="86"/>
      <c r="N1367" s="72"/>
      <c r="O1367" s="86"/>
      <c r="P1367" s="86"/>
      <c r="Q1367" s="86"/>
    </row>
    <row r="1368" spans="2:17" s="121" customFormat="1" x14ac:dyDescent="0.35">
      <c r="B1368" s="519" t="s">
        <v>18</v>
      </c>
      <c r="C1368" s="484"/>
      <c r="D1368" s="484"/>
      <c r="E1368" s="484"/>
      <c r="F1368" s="445"/>
      <c r="G1368" s="431" t="s">
        <v>1146</v>
      </c>
      <c r="H1368" s="382"/>
      <c r="I1368" s="382"/>
      <c r="J1368" s="361"/>
      <c r="K1368" s="431" t="s">
        <v>1145</v>
      </c>
      <c r="L1368" s="382"/>
      <c r="M1368" s="382"/>
      <c r="N1368" s="382"/>
      <c r="O1368" s="382"/>
      <c r="P1368" s="382"/>
      <c r="Q1368" s="361"/>
    </row>
    <row r="1369" spans="2:17" s="121" customFormat="1" x14ac:dyDescent="0.35">
      <c r="B1369" s="498" t="s">
        <v>18</v>
      </c>
      <c r="C1369" s="473"/>
      <c r="D1369" s="473"/>
      <c r="E1369" s="473"/>
      <c r="F1369" s="449"/>
      <c r="G1369" s="431" t="s">
        <v>1144</v>
      </c>
      <c r="H1369" s="361"/>
      <c r="I1369" s="122" t="s">
        <v>1143</v>
      </c>
      <c r="J1369" s="122" t="s">
        <v>1142</v>
      </c>
      <c r="K1369" s="431" t="s">
        <v>1141</v>
      </c>
      <c r="L1369" s="361"/>
      <c r="M1369" s="431" t="s">
        <v>1140</v>
      </c>
      <c r="N1369" s="361"/>
      <c r="O1369" s="508" t="s">
        <v>1139</v>
      </c>
      <c r="P1369" s="509"/>
      <c r="Q1369" s="510"/>
    </row>
    <row r="1370" spans="2:17" x14ac:dyDescent="0.35">
      <c r="B1370" s="429" t="s">
        <v>285</v>
      </c>
      <c r="C1370" s="382"/>
      <c r="D1370" s="382"/>
      <c r="E1370" s="382"/>
      <c r="F1370" s="361"/>
      <c r="G1370" s="463" t="s">
        <v>220</v>
      </c>
      <c r="H1370" s="361"/>
      <c r="I1370" s="45" t="s">
        <v>429</v>
      </c>
      <c r="J1370" s="45" t="s">
        <v>428</v>
      </c>
      <c r="K1370" s="463" t="s">
        <v>427</v>
      </c>
      <c r="L1370" s="361"/>
      <c r="M1370" s="47" t="s">
        <v>18</v>
      </c>
      <c r="N1370" s="59" t="s">
        <v>18</v>
      </c>
      <c r="O1370" s="461" t="s">
        <v>426</v>
      </c>
      <c r="P1370" s="539"/>
      <c r="Q1370" s="540"/>
    </row>
    <row r="1371" spans="2:17" x14ac:dyDescent="0.35">
      <c r="B1371" s="429" t="s">
        <v>271</v>
      </c>
      <c r="C1371" s="382"/>
      <c r="D1371" s="382"/>
      <c r="E1371" s="382"/>
      <c r="F1371" s="361"/>
      <c r="G1371" s="463" t="s">
        <v>220</v>
      </c>
      <c r="H1371" s="361"/>
      <c r="I1371" s="45" t="s">
        <v>429</v>
      </c>
      <c r="J1371" s="45" t="s">
        <v>428</v>
      </c>
      <c r="K1371" s="463" t="s">
        <v>427</v>
      </c>
      <c r="L1371" s="361"/>
      <c r="M1371" s="47" t="s">
        <v>18</v>
      </c>
      <c r="N1371" s="59" t="s">
        <v>18</v>
      </c>
      <c r="O1371" s="461" t="s">
        <v>426</v>
      </c>
      <c r="P1371" s="539"/>
      <c r="Q1371" s="540"/>
    </row>
    <row r="1372" spans="2:17" x14ac:dyDescent="0.35">
      <c r="B1372" s="429" t="s">
        <v>431</v>
      </c>
      <c r="C1372" s="382"/>
      <c r="D1372" s="382"/>
      <c r="E1372" s="382"/>
      <c r="F1372" s="361"/>
      <c r="G1372" s="463" t="s">
        <v>220</v>
      </c>
      <c r="H1372" s="361"/>
      <c r="I1372" s="45" t="s">
        <v>429</v>
      </c>
      <c r="J1372" s="45" t="s">
        <v>428</v>
      </c>
      <c r="K1372" s="463" t="s">
        <v>427</v>
      </c>
      <c r="L1372" s="361"/>
      <c r="M1372" s="47" t="s">
        <v>18</v>
      </c>
      <c r="N1372" s="59" t="s">
        <v>18</v>
      </c>
      <c r="O1372" s="461" t="s">
        <v>426</v>
      </c>
      <c r="P1372" s="539"/>
      <c r="Q1372" s="540"/>
    </row>
    <row r="1373" spans="2:17" x14ac:dyDescent="0.35">
      <c r="B1373" s="429" t="s">
        <v>430</v>
      </c>
      <c r="C1373" s="382"/>
      <c r="D1373" s="382"/>
      <c r="E1373" s="382"/>
      <c r="F1373" s="361"/>
      <c r="G1373" s="429" t="s">
        <v>220</v>
      </c>
      <c r="H1373" s="361"/>
      <c r="I1373" s="37" t="s">
        <v>429</v>
      </c>
      <c r="J1373" s="37" t="s">
        <v>428</v>
      </c>
      <c r="K1373" s="429" t="s">
        <v>427</v>
      </c>
      <c r="L1373" s="361"/>
      <c r="M1373" s="47" t="s">
        <v>18</v>
      </c>
      <c r="N1373" s="59" t="s">
        <v>18</v>
      </c>
      <c r="O1373" s="459" t="s">
        <v>426</v>
      </c>
      <c r="P1373" s="546"/>
      <c r="Q1373" s="547"/>
    </row>
    <row r="1374" spans="2:17" x14ac:dyDescent="0.35">
      <c r="B1374" s="425" t="s">
        <v>5</v>
      </c>
      <c r="C1374" s="382"/>
      <c r="D1374" s="382"/>
      <c r="E1374" s="382"/>
      <c r="F1374" s="361"/>
      <c r="G1374" s="425" t="s">
        <v>18</v>
      </c>
      <c r="H1374" s="361"/>
      <c r="I1374" s="52" t="s">
        <v>18</v>
      </c>
      <c r="J1374" s="52" t="s">
        <v>18</v>
      </c>
      <c r="K1374" s="425" t="s">
        <v>18</v>
      </c>
      <c r="L1374" s="361"/>
      <c r="M1374" s="47" t="s">
        <v>18</v>
      </c>
      <c r="N1374" s="53" t="s">
        <v>18</v>
      </c>
      <c r="O1374" s="455" t="s">
        <v>18</v>
      </c>
      <c r="P1374" s="530"/>
      <c r="Q1374" s="462"/>
    </row>
    <row r="1375" spans="2:17" x14ac:dyDescent="0.35">
      <c r="B1375" s="518" t="s">
        <v>205</v>
      </c>
      <c r="C1375" s="473"/>
      <c r="D1375" s="473"/>
      <c r="E1375" s="473"/>
      <c r="F1375" s="449"/>
      <c r="G1375" s="518" t="s">
        <v>18</v>
      </c>
      <c r="H1375" s="449"/>
      <c r="I1375" s="54" t="s">
        <v>18</v>
      </c>
      <c r="J1375" s="54" t="s">
        <v>18</v>
      </c>
      <c r="K1375" s="518" t="s">
        <v>18</v>
      </c>
      <c r="L1375" s="449"/>
      <c r="M1375" s="55" t="s">
        <v>18</v>
      </c>
      <c r="N1375" s="56" t="s">
        <v>18</v>
      </c>
      <c r="O1375" s="455" t="s">
        <v>18</v>
      </c>
      <c r="P1375" s="530"/>
      <c r="Q1375" s="462"/>
    </row>
    <row r="1376" spans="2:17" x14ac:dyDescent="0.35">
      <c r="B1376" s="47" t="s">
        <v>18</v>
      </c>
      <c r="C1376" s="462" t="s">
        <v>38</v>
      </c>
      <c r="D1376" s="382"/>
      <c r="E1376" s="382"/>
      <c r="F1376" s="361"/>
      <c r="G1376" s="425" t="s">
        <v>18</v>
      </c>
      <c r="H1376" s="361"/>
      <c r="I1376" s="52" t="s">
        <v>18</v>
      </c>
      <c r="J1376" s="52" t="s">
        <v>18</v>
      </c>
      <c r="K1376" s="425" t="s">
        <v>18</v>
      </c>
      <c r="L1376" s="361"/>
      <c r="M1376" s="47" t="s">
        <v>18</v>
      </c>
      <c r="N1376" s="53" t="s">
        <v>18</v>
      </c>
      <c r="O1376" s="455" t="s">
        <v>18</v>
      </c>
      <c r="P1376" s="530"/>
      <c r="Q1376" s="462"/>
    </row>
    <row r="1377" spans="2:17" x14ac:dyDescent="0.35">
      <c r="B1377" s="47" t="s">
        <v>18</v>
      </c>
      <c r="C1377" s="462" t="s">
        <v>39</v>
      </c>
      <c r="D1377" s="382"/>
      <c r="E1377" s="382"/>
      <c r="F1377" s="361"/>
      <c r="G1377" s="425" t="s">
        <v>18</v>
      </c>
      <c r="H1377" s="361"/>
      <c r="I1377" s="52" t="s">
        <v>18</v>
      </c>
      <c r="J1377" s="52" t="s">
        <v>18</v>
      </c>
      <c r="K1377" s="425" t="s">
        <v>18</v>
      </c>
      <c r="L1377" s="361"/>
      <c r="M1377" s="47" t="s">
        <v>18</v>
      </c>
      <c r="N1377" s="53" t="s">
        <v>18</v>
      </c>
      <c r="O1377" s="455" t="s">
        <v>18</v>
      </c>
      <c r="P1377" s="530"/>
      <c r="Q1377" s="462"/>
    </row>
    <row r="1378" spans="2:17" x14ac:dyDescent="0.35">
      <c r="B1378" s="27" t="s">
        <v>18</v>
      </c>
      <c r="C1378" s="57" t="s">
        <v>18</v>
      </c>
      <c r="D1378" s="427" t="s">
        <v>41</v>
      </c>
      <c r="E1378" s="382"/>
      <c r="F1378" s="361"/>
      <c r="G1378" s="451" t="s">
        <v>220</v>
      </c>
      <c r="H1378" s="361"/>
      <c r="I1378" s="38" t="s">
        <v>220</v>
      </c>
      <c r="J1378" s="38" t="s">
        <v>424</v>
      </c>
      <c r="K1378" s="451" t="s">
        <v>220</v>
      </c>
      <c r="L1378" s="361"/>
      <c r="M1378" s="44" t="s">
        <v>220</v>
      </c>
      <c r="N1378" s="58" t="s">
        <v>224</v>
      </c>
      <c r="O1378" s="466" t="s">
        <v>220</v>
      </c>
      <c r="P1378" s="531"/>
      <c r="Q1378" s="532"/>
    </row>
    <row r="1379" spans="2:17" x14ac:dyDescent="0.35">
      <c r="B1379" s="429" t="s">
        <v>425</v>
      </c>
      <c r="C1379" s="382"/>
      <c r="D1379" s="382"/>
      <c r="E1379" s="382"/>
      <c r="F1379" s="361"/>
      <c r="G1379" s="463" t="s">
        <v>220</v>
      </c>
      <c r="H1379" s="361"/>
      <c r="I1379" s="45" t="s">
        <v>220</v>
      </c>
      <c r="J1379" s="45" t="s">
        <v>424</v>
      </c>
      <c r="K1379" s="463" t="s">
        <v>220</v>
      </c>
      <c r="L1379" s="361"/>
      <c r="M1379" s="47" t="s">
        <v>18</v>
      </c>
      <c r="N1379" s="59" t="s">
        <v>18</v>
      </c>
      <c r="O1379" s="461" t="s">
        <v>220</v>
      </c>
      <c r="P1379" s="539"/>
      <c r="Q1379" s="540"/>
    </row>
    <row r="1380" spans="2:17" x14ac:dyDescent="0.35">
      <c r="B1380" s="47" t="s">
        <v>18</v>
      </c>
      <c r="C1380" s="462" t="s">
        <v>43</v>
      </c>
      <c r="D1380" s="382"/>
      <c r="E1380" s="382"/>
      <c r="F1380" s="361"/>
      <c r="G1380" s="425" t="s">
        <v>18</v>
      </c>
      <c r="H1380" s="361"/>
      <c r="I1380" s="52" t="s">
        <v>18</v>
      </c>
      <c r="J1380" s="52" t="s">
        <v>18</v>
      </c>
      <c r="K1380" s="425" t="s">
        <v>18</v>
      </c>
      <c r="L1380" s="361"/>
      <c r="M1380" s="47" t="s">
        <v>18</v>
      </c>
      <c r="N1380" s="53" t="s">
        <v>18</v>
      </c>
      <c r="O1380" s="455" t="s">
        <v>18</v>
      </c>
      <c r="P1380" s="530"/>
      <c r="Q1380" s="462"/>
    </row>
    <row r="1381" spans="2:17" x14ac:dyDescent="0.35">
      <c r="B1381" s="27" t="s">
        <v>18</v>
      </c>
      <c r="C1381" s="57" t="s">
        <v>18</v>
      </c>
      <c r="D1381" s="427" t="s">
        <v>46</v>
      </c>
      <c r="E1381" s="382"/>
      <c r="F1381" s="361"/>
      <c r="G1381" s="451" t="s">
        <v>18</v>
      </c>
      <c r="H1381" s="361"/>
      <c r="I1381" s="38" t="s">
        <v>18</v>
      </c>
      <c r="J1381" s="38" t="s">
        <v>18</v>
      </c>
      <c r="K1381" s="451" t="s">
        <v>18</v>
      </c>
      <c r="L1381" s="361"/>
      <c r="M1381" s="44" t="s">
        <v>18</v>
      </c>
      <c r="N1381" s="58" t="s">
        <v>18</v>
      </c>
      <c r="O1381" s="466" t="s">
        <v>18</v>
      </c>
      <c r="P1381" s="531"/>
      <c r="Q1381" s="532"/>
    </row>
    <row r="1382" spans="2:17" x14ac:dyDescent="0.35">
      <c r="B1382" s="27" t="s">
        <v>18</v>
      </c>
      <c r="C1382" s="57" t="s">
        <v>18</v>
      </c>
      <c r="D1382" s="57" t="s">
        <v>18</v>
      </c>
      <c r="E1382" s="427" t="s">
        <v>423</v>
      </c>
      <c r="F1382" s="361"/>
      <c r="G1382" s="451" t="s">
        <v>220</v>
      </c>
      <c r="H1382" s="361"/>
      <c r="I1382" s="38" t="s">
        <v>411</v>
      </c>
      <c r="J1382" s="38" t="s">
        <v>220</v>
      </c>
      <c r="K1382" s="451" t="s">
        <v>220</v>
      </c>
      <c r="L1382" s="361"/>
      <c r="M1382" s="44" t="s">
        <v>220</v>
      </c>
      <c r="N1382" s="58" t="s">
        <v>224</v>
      </c>
      <c r="O1382" s="466" t="s">
        <v>220</v>
      </c>
      <c r="P1382" s="531"/>
      <c r="Q1382" s="532"/>
    </row>
    <row r="1383" spans="2:17" x14ac:dyDescent="0.35">
      <c r="B1383" s="27" t="s">
        <v>18</v>
      </c>
      <c r="C1383" s="57" t="s">
        <v>18</v>
      </c>
      <c r="D1383" s="57" t="s">
        <v>18</v>
      </c>
      <c r="E1383" s="427" t="s">
        <v>422</v>
      </c>
      <c r="F1383" s="361"/>
      <c r="G1383" s="451" t="s">
        <v>220</v>
      </c>
      <c r="H1383" s="361"/>
      <c r="I1383" s="38" t="s">
        <v>220</v>
      </c>
      <c r="J1383" s="38" t="s">
        <v>421</v>
      </c>
      <c r="K1383" s="451" t="s">
        <v>220</v>
      </c>
      <c r="L1383" s="361"/>
      <c r="M1383" s="44" t="s">
        <v>220</v>
      </c>
      <c r="N1383" s="58" t="s">
        <v>224</v>
      </c>
      <c r="O1383" s="466" t="s">
        <v>220</v>
      </c>
      <c r="P1383" s="531"/>
      <c r="Q1383" s="532"/>
    </row>
    <row r="1384" spans="2:17" x14ac:dyDescent="0.35">
      <c r="B1384" s="83" t="s">
        <v>18</v>
      </c>
      <c r="C1384" s="84" t="s">
        <v>18</v>
      </c>
      <c r="D1384" s="84" t="s">
        <v>18</v>
      </c>
      <c r="E1384" s="536" t="s">
        <v>47</v>
      </c>
      <c r="F1384" s="445"/>
      <c r="G1384" s="485" t="s">
        <v>220</v>
      </c>
      <c r="H1384" s="445"/>
      <c r="I1384" s="80" t="s">
        <v>220</v>
      </c>
      <c r="J1384" s="80" t="s">
        <v>220</v>
      </c>
      <c r="K1384" s="485" t="s">
        <v>220</v>
      </c>
      <c r="L1384" s="445"/>
      <c r="M1384" s="81" t="s">
        <v>307</v>
      </c>
      <c r="N1384" s="88" t="s">
        <v>224</v>
      </c>
      <c r="O1384" s="486" t="s">
        <v>298</v>
      </c>
      <c r="P1384" s="551"/>
      <c r="Q1384" s="552"/>
    </row>
    <row r="1385" spans="2:17" x14ac:dyDescent="0.35">
      <c r="B1385" s="60"/>
      <c r="C1385" s="74"/>
      <c r="D1385" s="74"/>
      <c r="E1385" s="74"/>
      <c r="F1385" s="74"/>
      <c r="G1385" s="79"/>
      <c r="H1385" s="74"/>
      <c r="I1385" s="79"/>
      <c r="J1385" s="79"/>
      <c r="K1385" s="79"/>
      <c r="L1385" s="74"/>
      <c r="M1385" s="48"/>
      <c r="N1385" s="49"/>
      <c r="O1385" s="79"/>
      <c r="P1385" s="79"/>
      <c r="Q1385" s="79"/>
    </row>
    <row r="1386" spans="2:17" x14ac:dyDescent="0.35">
      <c r="B1386" s="60"/>
      <c r="C1386" s="74"/>
      <c r="D1386" s="74"/>
      <c r="E1386" s="74"/>
      <c r="F1386" s="74"/>
      <c r="G1386" s="79"/>
      <c r="H1386" s="74"/>
      <c r="I1386" s="79"/>
      <c r="J1386" s="79"/>
      <c r="K1386" s="79"/>
      <c r="L1386" s="74"/>
      <c r="M1386" s="48"/>
      <c r="N1386" s="49"/>
      <c r="O1386" s="79"/>
      <c r="P1386" s="79"/>
      <c r="Q1386" s="79"/>
    </row>
    <row r="1387" spans="2:17" x14ac:dyDescent="0.35">
      <c r="B1387" s="60"/>
      <c r="C1387" s="74"/>
      <c r="D1387" s="74"/>
      <c r="E1387" s="74"/>
      <c r="F1387" s="74"/>
      <c r="G1387" s="79"/>
      <c r="H1387" s="74"/>
      <c r="I1387" s="79"/>
      <c r="J1387" s="79"/>
      <c r="K1387" s="79"/>
      <c r="L1387" s="74"/>
      <c r="M1387" s="48"/>
      <c r="N1387" s="49"/>
      <c r="O1387" s="79"/>
      <c r="P1387" s="79"/>
      <c r="Q1387" s="79"/>
    </row>
    <row r="1388" spans="2:17" x14ac:dyDescent="0.35">
      <c r="B1388" s="60"/>
      <c r="C1388" s="74"/>
      <c r="D1388" s="74"/>
      <c r="E1388" s="74"/>
      <c r="F1388" s="74"/>
      <c r="G1388" s="79"/>
      <c r="H1388" s="74"/>
      <c r="I1388" s="79"/>
      <c r="J1388" s="79"/>
      <c r="K1388" s="79"/>
      <c r="L1388" s="74"/>
      <c r="M1388" s="48"/>
      <c r="N1388" s="49"/>
      <c r="O1388" s="79"/>
      <c r="P1388" s="79"/>
      <c r="Q1388" s="79"/>
    </row>
    <row r="1389" spans="2:17" s="121" customFormat="1" x14ac:dyDescent="0.35">
      <c r="B1389" s="519" t="s">
        <v>18</v>
      </c>
      <c r="C1389" s="484"/>
      <c r="D1389" s="484"/>
      <c r="E1389" s="484"/>
      <c r="F1389" s="445"/>
      <c r="G1389" s="431" t="s">
        <v>1146</v>
      </c>
      <c r="H1389" s="382"/>
      <c r="I1389" s="382"/>
      <c r="J1389" s="361"/>
      <c r="K1389" s="431" t="s">
        <v>1145</v>
      </c>
      <c r="L1389" s="382"/>
      <c r="M1389" s="382"/>
      <c r="N1389" s="382"/>
      <c r="O1389" s="382"/>
      <c r="P1389" s="382"/>
      <c r="Q1389" s="361"/>
    </row>
    <row r="1390" spans="2:17" s="121" customFormat="1" x14ac:dyDescent="0.35">
      <c r="B1390" s="498" t="s">
        <v>18</v>
      </c>
      <c r="C1390" s="473"/>
      <c r="D1390" s="473"/>
      <c r="E1390" s="473"/>
      <c r="F1390" s="449"/>
      <c r="G1390" s="431" t="s">
        <v>1144</v>
      </c>
      <c r="H1390" s="361"/>
      <c r="I1390" s="122" t="s">
        <v>1143</v>
      </c>
      <c r="J1390" s="122" t="s">
        <v>1142</v>
      </c>
      <c r="K1390" s="431" t="s">
        <v>1141</v>
      </c>
      <c r="L1390" s="361"/>
      <c r="M1390" s="431" t="s">
        <v>1140</v>
      </c>
      <c r="N1390" s="361"/>
      <c r="O1390" s="508" t="s">
        <v>1139</v>
      </c>
      <c r="P1390" s="509"/>
      <c r="Q1390" s="510"/>
    </row>
    <row r="1391" spans="2:17" x14ac:dyDescent="0.35">
      <c r="B1391" s="102" t="s">
        <v>18</v>
      </c>
      <c r="C1391" s="103" t="s">
        <v>18</v>
      </c>
      <c r="D1391" s="103" t="s">
        <v>18</v>
      </c>
      <c r="E1391" s="522" t="s">
        <v>52</v>
      </c>
      <c r="F1391" s="515"/>
      <c r="G1391" s="523" t="s">
        <v>220</v>
      </c>
      <c r="H1391" s="515"/>
      <c r="I1391" s="105" t="s">
        <v>220</v>
      </c>
      <c r="J1391" s="105" t="s">
        <v>420</v>
      </c>
      <c r="K1391" s="523" t="s">
        <v>220</v>
      </c>
      <c r="L1391" s="515"/>
      <c r="M1391" s="106" t="s">
        <v>307</v>
      </c>
      <c r="N1391" s="107" t="s">
        <v>224</v>
      </c>
      <c r="O1391" s="524" t="s">
        <v>308</v>
      </c>
      <c r="P1391" s="525"/>
      <c r="Q1391" s="526"/>
    </row>
    <row r="1392" spans="2:17" x14ac:dyDescent="0.35">
      <c r="B1392" s="89" t="s">
        <v>18</v>
      </c>
      <c r="C1392" s="90" t="s">
        <v>18</v>
      </c>
      <c r="D1392" s="90" t="s">
        <v>18</v>
      </c>
      <c r="E1392" s="520" t="s">
        <v>55</v>
      </c>
      <c r="F1392" s="449"/>
      <c r="G1392" s="521" t="s">
        <v>220</v>
      </c>
      <c r="H1392" s="449"/>
      <c r="I1392" s="91" t="s">
        <v>220</v>
      </c>
      <c r="J1392" s="91" t="s">
        <v>220</v>
      </c>
      <c r="K1392" s="521" t="s">
        <v>220</v>
      </c>
      <c r="L1392" s="449"/>
      <c r="M1392" s="92" t="s">
        <v>307</v>
      </c>
      <c r="N1392" s="93" t="s">
        <v>224</v>
      </c>
      <c r="O1392" s="533" t="s">
        <v>330</v>
      </c>
      <c r="P1392" s="534"/>
      <c r="Q1392" s="535"/>
    </row>
    <row r="1393" spans="2:17" x14ac:dyDescent="0.35">
      <c r="B1393" s="27" t="s">
        <v>18</v>
      </c>
      <c r="C1393" s="57" t="s">
        <v>18</v>
      </c>
      <c r="D1393" s="57" t="s">
        <v>18</v>
      </c>
      <c r="E1393" s="427" t="s">
        <v>56</v>
      </c>
      <c r="F1393" s="361"/>
      <c r="G1393" s="451" t="s">
        <v>220</v>
      </c>
      <c r="H1393" s="361"/>
      <c r="I1393" s="38" t="s">
        <v>220</v>
      </c>
      <c r="J1393" s="38" t="s">
        <v>419</v>
      </c>
      <c r="K1393" s="451" t="s">
        <v>220</v>
      </c>
      <c r="L1393" s="361"/>
      <c r="M1393" s="44" t="s">
        <v>307</v>
      </c>
      <c r="N1393" s="58" t="s">
        <v>224</v>
      </c>
      <c r="O1393" s="466" t="s">
        <v>276</v>
      </c>
      <c r="P1393" s="531"/>
      <c r="Q1393" s="532"/>
    </row>
    <row r="1394" spans="2:17" x14ac:dyDescent="0.35">
      <c r="B1394" s="27" t="s">
        <v>18</v>
      </c>
      <c r="C1394" s="57" t="s">
        <v>18</v>
      </c>
      <c r="D1394" s="57" t="s">
        <v>18</v>
      </c>
      <c r="E1394" s="427" t="s">
        <v>56</v>
      </c>
      <c r="F1394" s="361"/>
      <c r="G1394" s="451" t="s">
        <v>220</v>
      </c>
      <c r="H1394" s="361"/>
      <c r="I1394" s="38" t="s">
        <v>220</v>
      </c>
      <c r="J1394" s="38" t="s">
        <v>220</v>
      </c>
      <c r="K1394" s="451" t="s">
        <v>412</v>
      </c>
      <c r="L1394" s="361"/>
      <c r="M1394" s="44" t="s">
        <v>309</v>
      </c>
      <c r="N1394" s="58" t="s">
        <v>224</v>
      </c>
      <c r="O1394" s="466" t="s">
        <v>220</v>
      </c>
      <c r="P1394" s="531"/>
      <c r="Q1394" s="532"/>
    </row>
    <row r="1395" spans="2:17" x14ac:dyDescent="0.35">
      <c r="B1395" s="27" t="s">
        <v>18</v>
      </c>
      <c r="C1395" s="57" t="s">
        <v>18</v>
      </c>
      <c r="D1395" s="57" t="s">
        <v>18</v>
      </c>
      <c r="E1395" s="427" t="s">
        <v>418</v>
      </c>
      <c r="F1395" s="361"/>
      <c r="G1395" s="451" t="s">
        <v>220</v>
      </c>
      <c r="H1395" s="361"/>
      <c r="I1395" s="38" t="s">
        <v>220</v>
      </c>
      <c r="J1395" s="38" t="s">
        <v>220</v>
      </c>
      <c r="K1395" s="451" t="s">
        <v>330</v>
      </c>
      <c r="L1395" s="361"/>
      <c r="M1395" s="44" t="s">
        <v>309</v>
      </c>
      <c r="N1395" s="58" t="s">
        <v>224</v>
      </c>
      <c r="O1395" s="466" t="s">
        <v>220</v>
      </c>
      <c r="P1395" s="531"/>
      <c r="Q1395" s="532"/>
    </row>
    <row r="1396" spans="2:17" x14ac:dyDescent="0.35">
      <c r="B1396" s="27" t="s">
        <v>18</v>
      </c>
      <c r="C1396" s="57" t="s">
        <v>18</v>
      </c>
      <c r="D1396" s="57" t="s">
        <v>18</v>
      </c>
      <c r="E1396" s="427" t="s">
        <v>417</v>
      </c>
      <c r="F1396" s="361"/>
      <c r="G1396" s="451" t="s">
        <v>220</v>
      </c>
      <c r="H1396" s="361"/>
      <c r="I1396" s="38" t="s">
        <v>220</v>
      </c>
      <c r="J1396" s="38" t="s">
        <v>416</v>
      </c>
      <c r="K1396" s="451" t="s">
        <v>220</v>
      </c>
      <c r="L1396" s="361"/>
      <c r="M1396" s="44" t="s">
        <v>220</v>
      </c>
      <c r="N1396" s="58" t="s">
        <v>224</v>
      </c>
      <c r="O1396" s="466" t="s">
        <v>220</v>
      </c>
      <c r="P1396" s="531"/>
      <c r="Q1396" s="532"/>
    </row>
    <row r="1397" spans="2:17" x14ac:dyDescent="0.35">
      <c r="B1397" s="27" t="s">
        <v>18</v>
      </c>
      <c r="C1397" s="57" t="s">
        <v>18</v>
      </c>
      <c r="D1397" s="57" t="s">
        <v>18</v>
      </c>
      <c r="E1397" s="427" t="s">
        <v>57</v>
      </c>
      <c r="F1397" s="361"/>
      <c r="G1397" s="451" t="s">
        <v>220</v>
      </c>
      <c r="H1397" s="361"/>
      <c r="I1397" s="38" t="s">
        <v>220</v>
      </c>
      <c r="J1397" s="38" t="s">
        <v>220</v>
      </c>
      <c r="K1397" s="451" t="s">
        <v>383</v>
      </c>
      <c r="L1397" s="361"/>
      <c r="M1397" s="44" t="s">
        <v>309</v>
      </c>
      <c r="N1397" s="58" t="s">
        <v>224</v>
      </c>
      <c r="O1397" s="466" t="s">
        <v>220</v>
      </c>
      <c r="P1397" s="531"/>
      <c r="Q1397" s="532"/>
    </row>
    <row r="1398" spans="2:17" x14ac:dyDescent="0.35">
      <c r="B1398" s="27" t="s">
        <v>18</v>
      </c>
      <c r="C1398" s="57" t="s">
        <v>18</v>
      </c>
      <c r="D1398" s="57" t="s">
        <v>18</v>
      </c>
      <c r="E1398" s="427" t="s">
        <v>57</v>
      </c>
      <c r="F1398" s="361"/>
      <c r="G1398" s="451" t="s">
        <v>220</v>
      </c>
      <c r="H1398" s="361"/>
      <c r="I1398" s="38" t="s">
        <v>220</v>
      </c>
      <c r="J1398" s="38" t="s">
        <v>415</v>
      </c>
      <c r="K1398" s="451" t="s">
        <v>220</v>
      </c>
      <c r="L1398" s="361"/>
      <c r="M1398" s="44" t="s">
        <v>307</v>
      </c>
      <c r="N1398" s="58" t="s">
        <v>224</v>
      </c>
      <c r="O1398" s="466" t="s">
        <v>299</v>
      </c>
      <c r="P1398" s="531"/>
      <c r="Q1398" s="532"/>
    </row>
    <row r="1399" spans="2:17" x14ac:dyDescent="0.35">
      <c r="B1399" s="27" t="s">
        <v>18</v>
      </c>
      <c r="C1399" s="57" t="s">
        <v>18</v>
      </c>
      <c r="D1399" s="57" t="s">
        <v>18</v>
      </c>
      <c r="E1399" s="427" t="s">
        <v>414</v>
      </c>
      <c r="F1399" s="361"/>
      <c r="G1399" s="451" t="s">
        <v>220</v>
      </c>
      <c r="H1399" s="361"/>
      <c r="I1399" s="38" t="s">
        <v>220</v>
      </c>
      <c r="J1399" s="38" t="s">
        <v>220</v>
      </c>
      <c r="K1399" s="451" t="s">
        <v>308</v>
      </c>
      <c r="L1399" s="361"/>
      <c r="M1399" s="44" t="s">
        <v>309</v>
      </c>
      <c r="N1399" s="58" t="s">
        <v>224</v>
      </c>
      <c r="O1399" s="466" t="s">
        <v>220</v>
      </c>
      <c r="P1399" s="531"/>
      <c r="Q1399" s="532"/>
    </row>
    <row r="1400" spans="2:17" x14ac:dyDescent="0.35">
      <c r="B1400" s="27" t="s">
        <v>18</v>
      </c>
      <c r="C1400" s="57" t="s">
        <v>18</v>
      </c>
      <c r="D1400" s="57" t="s">
        <v>18</v>
      </c>
      <c r="E1400" s="427" t="s">
        <v>413</v>
      </c>
      <c r="F1400" s="361"/>
      <c r="G1400" s="451" t="s">
        <v>220</v>
      </c>
      <c r="H1400" s="361"/>
      <c r="I1400" s="38" t="s">
        <v>220</v>
      </c>
      <c r="J1400" s="38" t="s">
        <v>220</v>
      </c>
      <c r="K1400" s="451" t="s">
        <v>412</v>
      </c>
      <c r="L1400" s="361"/>
      <c r="M1400" s="44" t="s">
        <v>309</v>
      </c>
      <c r="N1400" s="58" t="s">
        <v>224</v>
      </c>
      <c r="O1400" s="466" t="s">
        <v>220</v>
      </c>
      <c r="P1400" s="531"/>
      <c r="Q1400" s="532"/>
    </row>
    <row r="1401" spans="2:17" x14ac:dyDescent="0.35">
      <c r="B1401" s="27" t="s">
        <v>18</v>
      </c>
      <c r="C1401" s="57" t="s">
        <v>18</v>
      </c>
      <c r="D1401" s="57" t="s">
        <v>18</v>
      </c>
      <c r="E1401" s="427" t="s">
        <v>68</v>
      </c>
      <c r="F1401" s="361"/>
      <c r="G1401" s="451" t="s">
        <v>220</v>
      </c>
      <c r="H1401" s="361"/>
      <c r="I1401" s="38" t="s">
        <v>220</v>
      </c>
      <c r="J1401" s="38" t="s">
        <v>220</v>
      </c>
      <c r="K1401" s="451" t="s">
        <v>220</v>
      </c>
      <c r="L1401" s="361"/>
      <c r="M1401" s="44" t="s">
        <v>307</v>
      </c>
      <c r="N1401" s="58" t="s">
        <v>224</v>
      </c>
      <c r="O1401" s="466" t="s">
        <v>300</v>
      </c>
      <c r="P1401" s="531"/>
      <c r="Q1401" s="532"/>
    </row>
    <row r="1402" spans="2:17" x14ac:dyDescent="0.35">
      <c r="B1402" s="27" t="s">
        <v>18</v>
      </c>
      <c r="C1402" s="57" t="s">
        <v>18</v>
      </c>
      <c r="D1402" s="57" t="s">
        <v>18</v>
      </c>
      <c r="E1402" s="427" t="s">
        <v>131</v>
      </c>
      <c r="F1402" s="361"/>
      <c r="G1402" s="451" t="s">
        <v>220</v>
      </c>
      <c r="H1402" s="361"/>
      <c r="I1402" s="38" t="s">
        <v>220</v>
      </c>
      <c r="J1402" s="38" t="s">
        <v>220</v>
      </c>
      <c r="K1402" s="451" t="s">
        <v>220</v>
      </c>
      <c r="L1402" s="361"/>
      <c r="M1402" s="44" t="s">
        <v>307</v>
      </c>
      <c r="N1402" s="58" t="s">
        <v>224</v>
      </c>
      <c r="O1402" s="466" t="s">
        <v>262</v>
      </c>
      <c r="P1402" s="531"/>
      <c r="Q1402" s="532"/>
    </row>
    <row r="1403" spans="2:17" x14ac:dyDescent="0.35">
      <c r="B1403" s="429" t="s">
        <v>285</v>
      </c>
      <c r="C1403" s="382"/>
      <c r="D1403" s="382"/>
      <c r="E1403" s="382"/>
      <c r="F1403" s="361"/>
      <c r="G1403" s="463" t="s">
        <v>220</v>
      </c>
      <c r="H1403" s="361"/>
      <c r="I1403" s="45" t="s">
        <v>411</v>
      </c>
      <c r="J1403" s="45" t="s">
        <v>410</v>
      </c>
      <c r="K1403" s="463" t="s">
        <v>406</v>
      </c>
      <c r="L1403" s="361"/>
      <c r="M1403" s="47" t="s">
        <v>18</v>
      </c>
      <c r="N1403" s="59" t="s">
        <v>18</v>
      </c>
      <c r="O1403" s="461" t="s">
        <v>405</v>
      </c>
      <c r="P1403" s="539"/>
      <c r="Q1403" s="540"/>
    </row>
    <row r="1404" spans="2:17" s="173" customFormat="1" x14ac:dyDescent="0.35">
      <c r="B1404" s="60"/>
      <c r="C1404" s="182"/>
      <c r="D1404" s="182"/>
      <c r="E1404" s="182"/>
      <c r="F1404" s="182"/>
      <c r="G1404" s="187"/>
      <c r="H1404" s="182"/>
      <c r="I1404" s="187"/>
      <c r="J1404" s="187"/>
      <c r="K1404" s="187"/>
      <c r="L1404" s="182"/>
      <c r="M1404" s="189"/>
      <c r="N1404" s="179"/>
      <c r="O1404" s="187"/>
      <c r="P1404" s="187"/>
      <c r="Q1404" s="187"/>
    </row>
    <row r="1405" spans="2:17" s="173" customFormat="1" x14ac:dyDescent="0.35">
      <c r="B1405" s="60"/>
      <c r="C1405" s="182"/>
      <c r="D1405" s="182"/>
      <c r="E1405" s="182"/>
      <c r="F1405" s="182"/>
      <c r="G1405" s="187"/>
      <c r="H1405" s="182"/>
      <c r="I1405" s="187"/>
      <c r="J1405" s="187"/>
      <c r="K1405" s="187"/>
      <c r="L1405" s="182"/>
      <c r="M1405" s="189"/>
      <c r="N1405" s="179"/>
      <c r="O1405" s="187"/>
      <c r="P1405" s="187"/>
      <c r="Q1405" s="187"/>
    </row>
    <row r="1406" spans="2:17" s="173" customFormat="1" x14ac:dyDescent="0.35">
      <c r="B1406" s="60"/>
      <c r="C1406" s="182"/>
      <c r="D1406" s="182"/>
      <c r="E1406" s="182"/>
      <c r="F1406" s="182"/>
      <c r="G1406" s="187"/>
      <c r="H1406" s="182"/>
      <c r="I1406" s="187"/>
      <c r="J1406" s="187"/>
      <c r="K1406" s="187"/>
      <c r="L1406" s="182"/>
      <c r="M1406" s="189"/>
      <c r="N1406" s="179"/>
      <c r="O1406" s="187"/>
      <c r="P1406" s="187"/>
      <c r="Q1406" s="187"/>
    </row>
    <row r="1407" spans="2:17" s="173" customFormat="1" x14ac:dyDescent="0.35">
      <c r="B1407" s="60"/>
      <c r="C1407" s="182"/>
      <c r="D1407" s="182"/>
      <c r="E1407" s="182"/>
      <c r="F1407" s="182"/>
      <c r="G1407" s="187"/>
      <c r="H1407" s="182"/>
      <c r="I1407" s="187"/>
      <c r="J1407" s="187"/>
      <c r="K1407" s="187"/>
      <c r="L1407" s="182"/>
      <c r="M1407" s="189"/>
      <c r="N1407" s="179"/>
      <c r="O1407" s="187"/>
      <c r="P1407" s="187"/>
      <c r="Q1407" s="187"/>
    </row>
    <row r="1408" spans="2:17" s="10" customFormat="1" x14ac:dyDescent="0.35">
      <c r="B1408" s="61"/>
      <c r="C1408" s="61"/>
      <c r="D1408" s="61"/>
      <c r="E1408" s="61"/>
      <c r="F1408" s="78"/>
      <c r="G1408" s="86"/>
      <c r="H1408" s="78"/>
      <c r="I1408" s="86"/>
      <c r="J1408" s="86"/>
      <c r="K1408" s="86"/>
      <c r="L1408" s="78"/>
      <c r="M1408" s="86"/>
      <c r="N1408" s="72"/>
      <c r="O1408" s="86"/>
      <c r="P1408" s="86"/>
      <c r="Q1408" s="86"/>
    </row>
    <row r="1409" spans="2:17" s="10" customFormat="1" x14ac:dyDescent="0.35">
      <c r="B1409" s="61"/>
      <c r="C1409" s="61"/>
      <c r="D1409" s="61"/>
      <c r="E1409" s="61"/>
      <c r="F1409" s="78"/>
      <c r="G1409" s="86"/>
      <c r="H1409" s="78"/>
      <c r="I1409" s="86"/>
      <c r="J1409" s="86"/>
      <c r="K1409" s="86"/>
      <c r="L1409" s="78"/>
      <c r="M1409" s="86"/>
      <c r="N1409" s="72"/>
      <c r="O1409" s="86"/>
      <c r="P1409" s="86"/>
      <c r="Q1409" s="86"/>
    </row>
    <row r="1410" spans="2:17" s="121" customFormat="1" x14ac:dyDescent="0.35">
      <c r="B1410" s="519" t="s">
        <v>18</v>
      </c>
      <c r="C1410" s="484"/>
      <c r="D1410" s="484"/>
      <c r="E1410" s="484"/>
      <c r="F1410" s="445"/>
      <c r="G1410" s="431" t="s">
        <v>1146</v>
      </c>
      <c r="H1410" s="382"/>
      <c r="I1410" s="382"/>
      <c r="J1410" s="361"/>
      <c r="K1410" s="431" t="s">
        <v>1145</v>
      </c>
      <c r="L1410" s="382"/>
      <c r="M1410" s="382"/>
      <c r="N1410" s="382"/>
      <c r="O1410" s="382"/>
      <c r="P1410" s="382"/>
      <c r="Q1410" s="361"/>
    </row>
    <row r="1411" spans="2:17" s="121" customFormat="1" x14ac:dyDescent="0.35">
      <c r="B1411" s="498" t="s">
        <v>18</v>
      </c>
      <c r="C1411" s="473"/>
      <c r="D1411" s="473"/>
      <c r="E1411" s="473"/>
      <c r="F1411" s="449"/>
      <c r="G1411" s="431" t="s">
        <v>1144</v>
      </c>
      <c r="H1411" s="361"/>
      <c r="I1411" s="122" t="s">
        <v>1143</v>
      </c>
      <c r="J1411" s="122" t="s">
        <v>1142</v>
      </c>
      <c r="K1411" s="431" t="s">
        <v>1141</v>
      </c>
      <c r="L1411" s="361"/>
      <c r="M1411" s="431" t="s">
        <v>1140</v>
      </c>
      <c r="N1411" s="361"/>
      <c r="O1411" s="508" t="s">
        <v>1139</v>
      </c>
      <c r="P1411" s="509"/>
      <c r="Q1411" s="510"/>
    </row>
    <row r="1412" spans="2:17" x14ac:dyDescent="0.35">
      <c r="B1412" s="47" t="s">
        <v>18</v>
      </c>
      <c r="C1412" s="462" t="s">
        <v>134</v>
      </c>
      <c r="D1412" s="382"/>
      <c r="E1412" s="382"/>
      <c r="F1412" s="361"/>
      <c r="G1412" s="425" t="s">
        <v>18</v>
      </c>
      <c r="H1412" s="361"/>
      <c r="I1412" s="52" t="s">
        <v>18</v>
      </c>
      <c r="J1412" s="52" t="s">
        <v>18</v>
      </c>
      <c r="K1412" s="425" t="s">
        <v>18</v>
      </c>
      <c r="L1412" s="361"/>
      <c r="M1412" s="47" t="s">
        <v>18</v>
      </c>
      <c r="N1412" s="53" t="s">
        <v>18</v>
      </c>
      <c r="O1412" s="455" t="s">
        <v>18</v>
      </c>
      <c r="P1412" s="530"/>
      <c r="Q1412" s="462"/>
    </row>
    <row r="1413" spans="2:17" x14ac:dyDescent="0.35">
      <c r="B1413" s="27" t="s">
        <v>18</v>
      </c>
      <c r="C1413" s="57" t="s">
        <v>18</v>
      </c>
      <c r="D1413" s="427" t="s">
        <v>409</v>
      </c>
      <c r="E1413" s="382"/>
      <c r="F1413" s="361"/>
      <c r="G1413" s="451" t="s">
        <v>220</v>
      </c>
      <c r="H1413" s="361"/>
      <c r="I1413" s="38" t="s">
        <v>408</v>
      </c>
      <c r="J1413" s="38" t="s">
        <v>407</v>
      </c>
      <c r="K1413" s="451" t="s">
        <v>220</v>
      </c>
      <c r="L1413" s="361"/>
      <c r="M1413" s="44" t="s">
        <v>220</v>
      </c>
      <c r="N1413" s="58" t="s">
        <v>224</v>
      </c>
      <c r="O1413" s="466" t="s">
        <v>220</v>
      </c>
      <c r="P1413" s="531"/>
      <c r="Q1413" s="532"/>
    </row>
    <row r="1414" spans="2:17" x14ac:dyDescent="0.35">
      <c r="B1414" s="511" t="s">
        <v>280</v>
      </c>
      <c r="C1414" s="484"/>
      <c r="D1414" s="484"/>
      <c r="E1414" s="484"/>
      <c r="F1414" s="445"/>
      <c r="G1414" s="512" t="s">
        <v>220</v>
      </c>
      <c r="H1414" s="445"/>
      <c r="I1414" s="76" t="s">
        <v>408</v>
      </c>
      <c r="J1414" s="76" t="s">
        <v>407</v>
      </c>
      <c r="K1414" s="512" t="s">
        <v>220</v>
      </c>
      <c r="L1414" s="445"/>
      <c r="M1414" s="95" t="s">
        <v>18</v>
      </c>
      <c r="N1414" s="85" t="s">
        <v>18</v>
      </c>
      <c r="O1414" s="543" t="s">
        <v>220</v>
      </c>
      <c r="P1414" s="544"/>
      <c r="Q1414" s="545"/>
    </row>
    <row r="1415" spans="2:17" x14ac:dyDescent="0.35">
      <c r="B1415" s="513" t="s">
        <v>271</v>
      </c>
      <c r="C1415" s="514"/>
      <c r="D1415" s="514"/>
      <c r="E1415" s="514"/>
      <c r="F1415" s="515"/>
      <c r="G1415" s="516" t="s">
        <v>220</v>
      </c>
      <c r="H1415" s="515"/>
      <c r="I1415" s="96" t="s">
        <v>400</v>
      </c>
      <c r="J1415" s="96" t="s">
        <v>399</v>
      </c>
      <c r="K1415" s="516" t="s">
        <v>406</v>
      </c>
      <c r="L1415" s="515"/>
      <c r="M1415" s="97" t="s">
        <v>18</v>
      </c>
      <c r="N1415" s="98" t="s">
        <v>18</v>
      </c>
      <c r="O1415" s="541" t="s">
        <v>405</v>
      </c>
      <c r="P1415" s="542"/>
      <c r="Q1415" s="482"/>
    </row>
    <row r="1416" spans="2:17" x14ac:dyDescent="0.35">
      <c r="B1416" s="55" t="s">
        <v>18</v>
      </c>
      <c r="C1416" s="538" t="s">
        <v>150</v>
      </c>
      <c r="D1416" s="473"/>
      <c r="E1416" s="473"/>
      <c r="F1416" s="449"/>
      <c r="G1416" s="518" t="s">
        <v>18</v>
      </c>
      <c r="H1416" s="449"/>
      <c r="I1416" s="54" t="s">
        <v>18</v>
      </c>
      <c r="J1416" s="54" t="s">
        <v>18</v>
      </c>
      <c r="K1416" s="518" t="s">
        <v>18</v>
      </c>
      <c r="L1416" s="449"/>
      <c r="M1416" s="55" t="s">
        <v>18</v>
      </c>
      <c r="N1416" s="56" t="s">
        <v>18</v>
      </c>
      <c r="O1416" s="561" t="s">
        <v>18</v>
      </c>
      <c r="P1416" s="562"/>
      <c r="Q1416" s="538"/>
    </row>
    <row r="1417" spans="2:17" x14ac:dyDescent="0.35">
      <c r="B1417" s="47" t="s">
        <v>18</v>
      </c>
      <c r="C1417" s="462" t="s">
        <v>165</v>
      </c>
      <c r="D1417" s="382"/>
      <c r="E1417" s="382"/>
      <c r="F1417" s="361"/>
      <c r="G1417" s="425" t="s">
        <v>18</v>
      </c>
      <c r="H1417" s="361"/>
      <c r="I1417" s="52" t="s">
        <v>18</v>
      </c>
      <c r="J1417" s="52" t="s">
        <v>18</v>
      </c>
      <c r="K1417" s="425" t="s">
        <v>18</v>
      </c>
      <c r="L1417" s="361"/>
      <c r="M1417" s="47" t="s">
        <v>18</v>
      </c>
      <c r="N1417" s="53" t="s">
        <v>18</v>
      </c>
      <c r="O1417" s="455" t="s">
        <v>18</v>
      </c>
      <c r="P1417" s="530"/>
      <c r="Q1417" s="462"/>
    </row>
    <row r="1418" spans="2:17" x14ac:dyDescent="0.35">
      <c r="B1418" s="27" t="s">
        <v>18</v>
      </c>
      <c r="C1418" s="57" t="s">
        <v>18</v>
      </c>
      <c r="D1418" s="427" t="s">
        <v>166</v>
      </c>
      <c r="E1418" s="382"/>
      <c r="F1418" s="361"/>
      <c r="G1418" s="451" t="s">
        <v>18</v>
      </c>
      <c r="H1418" s="361"/>
      <c r="I1418" s="38" t="s">
        <v>18</v>
      </c>
      <c r="J1418" s="38" t="s">
        <v>18</v>
      </c>
      <c r="K1418" s="451" t="s">
        <v>18</v>
      </c>
      <c r="L1418" s="361"/>
      <c r="M1418" s="44" t="s">
        <v>18</v>
      </c>
      <c r="N1418" s="58" t="s">
        <v>18</v>
      </c>
      <c r="O1418" s="466" t="s">
        <v>18</v>
      </c>
      <c r="P1418" s="531"/>
      <c r="Q1418" s="532"/>
    </row>
    <row r="1419" spans="2:17" x14ac:dyDescent="0.35">
      <c r="B1419" s="27" t="s">
        <v>18</v>
      </c>
      <c r="C1419" s="57" t="s">
        <v>18</v>
      </c>
      <c r="D1419" s="57" t="s">
        <v>18</v>
      </c>
      <c r="E1419" s="427" t="s">
        <v>167</v>
      </c>
      <c r="F1419" s="361"/>
      <c r="G1419" s="451" t="s">
        <v>220</v>
      </c>
      <c r="H1419" s="361"/>
      <c r="I1419" s="38" t="s">
        <v>220</v>
      </c>
      <c r="J1419" s="38" t="s">
        <v>220</v>
      </c>
      <c r="K1419" s="451" t="s">
        <v>220</v>
      </c>
      <c r="L1419" s="361"/>
      <c r="M1419" s="44" t="s">
        <v>307</v>
      </c>
      <c r="N1419" s="58" t="s">
        <v>224</v>
      </c>
      <c r="O1419" s="466" t="s">
        <v>402</v>
      </c>
      <c r="P1419" s="531"/>
      <c r="Q1419" s="532"/>
    </row>
    <row r="1420" spans="2:17" x14ac:dyDescent="0.35">
      <c r="B1420" s="27" t="s">
        <v>18</v>
      </c>
      <c r="C1420" s="57" t="s">
        <v>18</v>
      </c>
      <c r="D1420" s="57" t="s">
        <v>18</v>
      </c>
      <c r="E1420" s="427" t="s">
        <v>404</v>
      </c>
      <c r="F1420" s="361"/>
      <c r="G1420" s="451" t="s">
        <v>220</v>
      </c>
      <c r="H1420" s="361"/>
      <c r="I1420" s="38" t="s">
        <v>220</v>
      </c>
      <c r="J1420" s="38" t="s">
        <v>220</v>
      </c>
      <c r="K1420" s="451" t="s">
        <v>403</v>
      </c>
      <c r="L1420" s="361"/>
      <c r="M1420" s="44" t="s">
        <v>309</v>
      </c>
      <c r="N1420" s="58" t="s">
        <v>224</v>
      </c>
      <c r="O1420" s="466" t="s">
        <v>220</v>
      </c>
      <c r="P1420" s="531"/>
      <c r="Q1420" s="532"/>
    </row>
    <row r="1421" spans="2:17" x14ac:dyDescent="0.35">
      <c r="B1421" s="429" t="s">
        <v>265</v>
      </c>
      <c r="C1421" s="382"/>
      <c r="D1421" s="382"/>
      <c r="E1421" s="382"/>
      <c r="F1421" s="361"/>
      <c r="G1421" s="463" t="s">
        <v>220</v>
      </c>
      <c r="H1421" s="361"/>
      <c r="I1421" s="45" t="s">
        <v>220</v>
      </c>
      <c r="J1421" s="45" t="s">
        <v>220</v>
      </c>
      <c r="K1421" s="463" t="s">
        <v>403</v>
      </c>
      <c r="L1421" s="361"/>
      <c r="M1421" s="47" t="s">
        <v>18</v>
      </c>
      <c r="N1421" s="59" t="s">
        <v>18</v>
      </c>
      <c r="O1421" s="461" t="s">
        <v>402</v>
      </c>
      <c r="P1421" s="539"/>
      <c r="Q1421" s="540"/>
    </row>
    <row r="1422" spans="2:17" x14ac:dyDescent="0.35">
      <c r="B1422" s="429" t="s">
        <v>264</v>
      </c>
      <c r="C1422" s="382"/>
      <c r="D1422" s="382"/>
      <c r="E1422" s="382"/>
      <c r="F1422" s="361"/>
      <c r="G1422" s="463" t="s">
        <v>220</v>
      </c>
      <c r="H1422" s="361"/>
      <c r="I1422" s="45" t="s">
        <v>220</v>
      </c>
      <c r="J1422" s="45" t="s">
        <v>220</v>
      </c>
      <c r="K1422" s="463" t="s">
        <v>403</v>
      </c>
      <c r="L1422" s="361"/>
      <c r="M1422" s="47" t="s">
        <v>18</v>
      </c>
      <c r="N1422" s="59" t="s">
        <v>18</v>
      </c>
      <c r="O1422" s="461" t="s">
        <v>402</v>
      </c>
      <c r="P1422" s="539"/>
      <c r="Q1422" s="540"/>
    </row>
    <row r="1423" spans="2:17" x14ac:dyDescent="0.35">
      <c r="B1423" s="429" t="s">
        <v>401</v>
      </c>
      <c r="C1423" s="382"/>
      <c r="D1423" s="382"/>
      <c r="E1423" s="382"/>
      <c r="F1423" s="361"/>
      <c r="G1423" s="463" t="s">
        <v>220</v>
      </c>
      <c r="H1423" s="361"/>
      <c r="I1423" s="45" t="s">
        <v>400</v>
      </c>
      <c r="J1423" s="45" t="s">
        <v>399</v>
      </c>
      <c r="K1423" s="463" t="s">
        <v>398</v>
      </c>
      <c r="L1423" s="361"/>
      <c r="M1423" s="47" t="s">
        <v>18</v>
      </c>
      <c r="N1423" s="59" t="s">
        <v>18</v>
      </c>
      <c r="O1423" s="461" t="s">
        <v>397</v>
      </c>
      <c r="P1423" s="539"/>
      <c r="Q1423" s="540"/>
    </row>
    <row r="1424" spans="2:17" s="173" customFormat="1" x14ac:dyDescent="0.35">
      <c r="B1424" s="179"/>
      <c r="C1424" s="179"/>
      <c r="D1424" s="179"/>
      <c r="E1424" s="179"/>
      <c r="F1424" s="182"/>
      <c r="G1424" s="199"/>
      <c r="H1424" s="182"/>
      <c r="I1424" s="199"/>
      <c r="J1424" s="199"/>
      <c r="K1424" s="199"/>
      <c r="L1424" s="182"/>
      <c r="M1424" s="199"/>
      <c r="N1424" s="181"/>
      <c r="O1424" s="199"/>
      <c r="P1424" s="199"/>
      <c r="Q1424" s="199"/>
    </row>
    <row r="1425" spans="2:17" s="173" customFormat="1" x14ac:dyDescent="0.35">
      <c r="B1425" s="179"/>
      <c r="C1425" s="179"/>
      <c r="D1425" s="179"/>
      <c r="E1425" s="179"/>
      <c r="F1425" s="182"/>
      <c r="G1425" s="199"/>
      <c r="H1425" s="182"/>
      <c r="I1425" s="199"/>
      <c r="J1425" s="199"/>
      <c r="K1425" s="199"/>
      <c r="L1425" s="182"/>
      <c r="M1425" s="199"/>
      <c r="N1425" s="181"/>
      <c r="O1425" s="199"/>
      <c r="P1425" s="199"/>
      <c r="Q1425" s="199"/>
    </row>
    <row r="1426" spans="2:17" s="173" customFormat="1" x14ac:dyDescent="0.35">
      <c r="B1426" s="179"/>
      <c r="C1426" s="179"/>
      <c r="D1426" s="179"/>
      <c r="E1426" s="179"/>
      <c r="F1426" s="182"/>
      <c r="G1426" s="199"/>
      <c r="H1426" s="182"/>
      <c r="I1426" s="199"/>
      <c r="J1426" s="199"/>
      <c r="K1426" s="199"/>
      <c r="L1426" s="182"/>
      <c r="M1426" s="199"/>
      <c r="N1426" s="181"/>
      <c r="O1426" s="199"/>
      <c r="P1426" s="199"/>
      <c r="Q1426" s="199"/>
    </row>
    <row r="1427" spans="2:17" s="173" customFormat="1" x14ac:dyDescent="0.35">
      <c r="B1427" s="179"/>
      <c r="C1427" s="179"/>
      <c r="D1427" s="179"/>
      <c r="E1427" s="179"/>
      <c r="F1427" s="182"/>
      <c r="G1427" s="199"/>
      <c r="H1427" s="182"/>
      <c r="I1427" s="199"/>
      <c r="J1427" s="199"/>
      <c r="K1427" s="199"/>
      <c r="L1427" s="182"/>
      <c r="M1427" s="199"/>
      <c r="N1427" s="181"/>
      <c r="O1427" s="199"/>
      <c r="P1427" s="199"/>
      <c r="Q1427" s="199"/>
    </row>
    <row r="1428" spans="2:17" s="173" customFormat="1" x14ac:dyDescent="0.35">
      <c r="B1428" s="179"/>
      <c r="C1428" s="179"/>
      <c r="D1428" s="179"/>
      <c r="E1428" s="179"/>
      <c r="F1428" s="182"/>
      <c r="G1428" s="199"/>
      <c r="H1428" s="182"/>
      <c r="I1428" s="199"/>
      <c r="J1428" s="199"/>
      <c r="K1428" s="199"/>
      <c r="L1428" s="182"/>
      <c r="M1428" s="199"/>
      <c r="N1428" s="181"/>
      <c r="O1428" s="199"/>
      <c r="P1428" s="199"/>
      <c r="Q1428" s="199"/>
    </row>
    <row r="1429" spans="2:17" s="173" customFormat="1" x14ac:dyDescent="0.35">
      <c r="B1429" s="179"/>
      <c r="C1429" s="179"/>
      <c r="D1429" s="179"/>
      <c r="E1429" s="179"/>
      <c r="F1429" s="182"/>
      <c r="G1429" s="199"/>
      <c r="H1429" s="182"/>
      <c r="I1429" s="199"/>
      <c r="J1429" s="199"/>
      <c r="K1429" s="199"/>
      <c r="L1429" s="182"/>
      <c r="M1429" s="199"/>
      <c r="N1429" s="181"/>
      <c r="O1429" s="199"/>
      <c r="P1429" s="199"/>
      <c r="Q1429" s="199"/>
    </row>
    <row r="1430" spans="2:17" s="173" customFormat="1" x14ac:dyDescent="0.35">
      <c r="B1430" s="179"/>
      <c r="C1430" s="179"/>
      <c r="D1430" s="179"/>
      <c r="E1430" s="179"/>
      <c r="F1430" s="182"/>
      <c r="G1430" s="199"/>
      <c r="H1430" s="182"/>
      <c r="I1430" s="199"/>
      <c r="J1430" s="199"/>
      <c r="K1430" s="199"/>
      <c r="L1430" s="182"/>
      <c r="M1430" s="199"/>
      <c r="N1430" s="181"/>
      <c r="O1430" s="199"/>
      <c r="P1430" s="199"/>
      <c r="Q1430" s="199"/>
    </row>
    <row r="1431" spans="2:17" s="173" customFormat="1" x14ac:dyDescent="0.35">
      <c r="B1431" s="519" t="s">
        <v>18</v>
      </c>
      <c r="C1431" s="484"/>
      <c r="D1431" s="484"/>
      <c r="E1431" s="484"/>
      <c r="F1431" s="445"/>
      <c r="G1431" s="431" t="s">
        <v>1146</v>
      </c>
      <c r="H1431" s="382"/>
      <c r="I1431" s="382"/>
      <c r="J1431" s="361"/>
      <c r="K1431" s="431" t="s">
        <v>1145</v>
      </c>
      <c r="L1431" s="382"/>
      <c r="M1431" s="382"/>
      <c r="N1431" s="382"/>
      <c r="O1431" s="382"/>
      <c r="P1431" s="382"/>
      <c r="Q1431" s="361"/>
    </row>
    <row r="1432" spans="2:17" s="173" customFormat="1" x14ac:dyDescent="0.35">
      <c r="B1432" s="498" t="s">
        <v>18</v>
      </c>
      <c r="C1432" s="473"/>
      <c r="D1432" s="473"/>
      <c r="E1432" s="473"/>
      <c r="F1432" s="449"/>
      <c r="G1432" s="431" t="s">
        <v>1144</v>
      </c>
      <c r="H1432" s="361"/>
      <c r="I1432" s="175" t="s">
        <v>1143</v>
      </c>
      <c r="J1432" s="175" t="s">
        <v>1142</v>
      </c>
      <c r="K1432" s="431" t="s">
        <v>1141</v>
      </c>
      <c r="L1432" s="361"/>
      <c r="M1432" s="431" t="s">
        <v>1140</v>
      </c>
      <c r="N1432" s="361"/>
      <c r="O1432" s="508" t="s">
        <v>1139</v>
      </c>
      <c r="P1432" s="509"/>
      <c r="Q1432" s="510"/>
    </row>
    <row r="1433" spans="2:17" x14ac:dyDescent="0.35">
      <c r="B1433" s="518" t="s">
        <v>206</v>
      </c>
      <c r="C1433" s="473"/>
      <c r="D1433" s="473"/>
      <c r="E1433" s="473"/>
      <c r="F1433" s="449"/>
      <c r="G1433" s="518" t="s">
        <v>18</v>
      </c>
      <c r="H1433" s="449"/>
      <c r="I1433" s="54" t="s">
        <v>18</v>
      </c>
      <c r="J1433" s="54" t="s">
        <v>18</v>
      </c>
      <c r="K1433" s="518" t="s">
        <v>18</v>
      </c>
      <c r="L1433" s="449"/>
      <c r="M1433" s="55" t="s">
        <v>18</v>
      </c>
      <c r="N1433" s="56" t="s">
        <v>18</v>
      </c>
      <c r="O1433" s="455" t="s">
        <v>18</v>
      </c>
      <c r="P1433" s="530"/>
      <c r="Q1433" s="462"/>
    </row>
    <row r="1434" spans="2:17" x14ac:dyDescent="0.35">
      <c r="B1434" s="47" t="s">
        <v>18</v>
      </c>
      <c r="C1434" s="462" t="s">
        <v>38</v>
      </c>
      <c r="D1434" s="382"/>
      <c r="E1434" s="382"/>
      <c r="F1434" s="361"/>
      <c r="G1434" s="425" t="s">
        <v>18</v>
      </c>
      <c r="H1434" s="361"/>
      <c r="I1434" s="52" t="s">
        <v>18</v>
      </c>
      <c r="J1434" s="52" t="s">
        <v>18</v>
      </c>
      <c r="K1434" s="425" t="s">
        <v>18</v>
      </c>
      <c r="L1434" s="361"/>
      <c r="M1434" s="47" t="s">
        <v>18</v>
      </c>
      <c r="N1434" s="53" t="s">
        <v>18</v>
      </c>
      <c r="O1434" s="455" t="s">
        <v>18</v>
      </c>
      <c r="P1434" s="530"/>
      <c r="Q1434" s="462"/>
    </row>
    <row r="1435" spans="2:17" x14ac:dyDescent="0.35">
      <c r="B1435" s="47" t="s">
        <v>18</v>
      </c>
      <c r="C1435" s="462" t="s">
        <v>43</v>
      </c>
      <c r="D1435" s="382"/>
      <c r="E1435" s="382"/>
      <c r="F1435" s="361"/>
      <c r="G1435" s="425" t="s">
        <v>18</v>
      </c>
      <c r="H1435" s="361"/>
      <c r="I1435" s="52" t="s">
        <v>18</v>
      </c>
      <c r="J1435" s="52" t="s">
        <v>18</v>
      </c>
      <c r="K1435" s="425" t="s">
        <v>18</v>
      </c>
      <c r="L1435" s="361"/>
      <c r="M1435" s="47" t="s">
        <v>18</v>
      </c>
      <c r="N1435" s="53" t="s">
        <v>18</v>
      </c>
      <c r="O1435" s="455" t="s">
        <v>18</v>
      </c>
      <c r="P1435" s="530"/>
      <c r="Q1435" s="462"/>
    </row>
    <row r="1436" spans="2:17" x14ac:dyDescent="0.35">
      <c r="B1436" s="83" t="s">
        <v>18</v>
      </c>
      <c r="C1436" s="84" t="s">
        <v>18</v>
      </c>
      <c r="D1436" s="536" t="s">
        <v>46</v>
      </c>
      <c r="E1436" s="484"/>
      <c r="F1436" s="445"/>
      <c r="G1436" s="485" t="s">
        <v>18</v>
      </c>
      <c r="H1436" s="445"/>
      <c r="I1436" s="80" t="s">
        <v>18</v>
      </c>
      <c r="J1436" s="80" t="s">
        <v>18</v>
      </c>
      <c r="K1436" s="485" t="s">
        <v>18</v>
      </c>
      <c r="L1436" s="445"/>
      <c r="M1436" s="81" t="s">
        <v>18</v>
      </c>
      <c r="N1436" s="88" t="s">
        <v>18</v>
      </c>
      <c r="O1436" s="486" t="s">
        <v>18</v>
      </c>
      <c r="P1436" s="551"/>
      <c r="Q1436" s="552"/>
    </row>
    <row r="1437" spans="2:17" x14ac:dyDescent="0.35">
      <c r="B1437" s="102" t="s">
        <v>18</v>
      </c>
      <c r="C1437" s="103" t="s">
        <v>18</v>
      </c>
      <c r="D1437" s="103" t="s">
        <v>18</v>
      </c>
      <c r="E1437" s="522" t="s">
        <v>396</v>
      </c>
      <c r="F1437" s="515"/>
      <c r="G1437" s="523" t="s">
        <v>361</v>
      </c>
      <c r="H1437" s="515"/>
      <c r="I1437" s="105" t="s">
        <v>220</v>
      </c>
      <c r="J1437" s="105" t="s">
        <v>220</v>
      </c>
      <c r="K1437" s="523" t="s">
        <v>220</v>
      </c>
      <c r="L1437" s="515"/>
      <c r="M1437" s="108" t="s">
        <v>220</v>
      </c>
      <c r="N1437" s="107" t="s">
        <v>224</v>
      </c>
      <c r="O1437" s="524" t="s">
        <v>220</v>
      </c>
      <c r="P1437" s="525"/>
      <c r="Q1437" s="526"/>
    </row>
    <row r="1438" spans="2:17" x14ac:dyDescent="0.35">
      <c r="B1438" s="27" t="s">
        <v>18</v>
      </c>
      <c r="C1438" s="57" t="s">
        <v>18</v>
      </c>
      <c r="D1438" s="57" t="s">
        <v>18</v>
      </c>
      <c r="E1438" s="427" t="s">
        <v>395</v>
      </c>
      <c r="F1438" s="361"/>
      <c r="G1438" s="451" t="s">
        <v>220</v>
      </c>
      <c r="H1438" s="361"/>
      <c r="I1438" s="38" t="s">
        <v>373</v>
      </c>
      <c r="J1438" s="38" t="s">
        <v>220</v>
      </c>
      <c r="K1438" s="451" t="s">
        <v>220</v>
      </c>
      <c r="L1438" s="361"/>
      <c r="M1438" s="44" t="s">
        <v>220</v>
      </c>
      <c r="N1438" s="58" t="s">
        <v>224</v>
      </c>
      <c r="O1438" s="466" t="s">
        <v>220</v>
      </c>
      <c r="P1438" s="531"/>
      <c r="Q1438" s="532"/>
    </row>
    <row r="1439" spans="2:17" x14ac:dyDescent="0.35">
      <c r="B1439" s="27" t="s">
        <v>18</v>
      </c>
      <c r="C1439" s="57" t="s">
        <v>18</v>
      </c>
      <c r="D1439" s="57" t="s">
        <v>18</v>
      </c>
      <c r="E1439" s="427" t="s">
        <v>394</v>
      </c>
      <c r="F1439" s="361"/>
      <c r="G1439" s="451" t="s">
        <v>220</v>
      </c>
      <c r="H1439" s="361"/>
      <c r="I1439" s="38" t="s">
        <v>220</v>
      </c>
      <c r="J1439" s="38" t="s">
        <v>220</v>
      </c>
      <c r="K1439" s="451" t="s">
        <v>294</v>
      </c>
      <c r="L1439" s="361"/>
      <c r="M1439" s="44" t="s">
        <v>309</v>
      </c>
      <c r="N1439" s="58" t="s">
        <v>224</v>
      </c>
      <c r="O1439" s="466" t="s">
        <v>220</v>
      </c>
      <c r="P1439" s="531"/>
      <c r="Q1439" s="532"/>
    </row>
    <row r="1440" spans="2:17" x14ac:dyDescent="0.35">
      <c r="B1440" s="27" t="s">
        <v>18</v>
      </c>
      <c r="C1440" s="57" t="s">
        <v>18</v>
      </c>
      <c r="D1440" s="57" t="s">
        <v>18</v>
      </c>
      <c r="E1440" s="427" t="s">
        <v>51</v>
      </c>
      <c r="F1440" s="361"/>
      <c r="G1440" s="451" t="s">
        <v>220</v>
      </c>
      <c r="H1440" s="361"/>
      <c r="I1440" s="38" t="s">
        <v>220</v>
      </c>
      <c r="J1440" s="38" t="s">
        <v>220</v>
      </c>
      <c r="K1440" s="451" t="s">
        <v>220</v>
      </c>
      <c r="L1440" s="361"/>
      <c r="M1440" s="44" t="s">
        <v>307</v>
      </c>
      <c r="N1440" s="58" t="s">
        <v>224</v>
      </c>
      <c r="O1440" s="466" t="s">
        <v>294</v>
      </c>
      <c r="P1440" s="531"/>
      <c r="Q1440" s="532"/>
    </row>
    <row r="1441" spans="2:17" x14ac:dyDescent="0.35">
      <c r="B1441" s="27" t="s">
        <v>18</v>
      </c>
      <c r="C1441" s="57" t="s">
        <v>18</v>
      </c>
      <c r="D1441" s="57" t="s">
        <v>18</v>
      </c>
      <c r="E1441" s="427" t="s">
        <v>393</v>
      </c>
      <c r="F1441" s="361"/>
      <c r="G1441" s="451" t="s">
        <v>220</v>
      </c>
      <c r="H1441" s="361"/>
      <c r="I1441" s="38" t="s">
        <v>220</v>
      </c>
      <c r="J1441" s="38" t="s">
        <v>383</v>
      </c>
      <c r="K1441" s="451" t="s">
        <v>220</v>
      </c>
      <c r="L1441" s="361"/>
      <c r="M1441" s="44" t="s">
        <v>220</v>
      </c>
      <c r="N1441" s="58" t="s">
        <v>224</v>
      </c>
      <c r="O1441" s="466" t="s">
        <v>220</v>
      </c>
      <c r="P1441" s="531"/>
      <c r="Q1441" s="532"/>
    </row>
    <row r="1442" spans="2:17" x14ac:dyDescent="0.35">
      <c r="B1442" s="27" t="s">
        <v>18</v>
      </c>
      <c r="C1442" s="57" t="s">
        <v>18</v>
      </c>
      <c r="D1442" s="57" t="s">
        <v>18</v>
      </c>
      <c r="E1442" s="427" t="s">
        <v>69</v>
      </c>
      <c r="F1442" s="361"/>
      <c r="G1442" s="451" t="s">
        <v>220</v>
      </c>
      <c r="H1442" s="361"/>
      <c r="I1442" s="38" t="s">
        <v>220</v>
      </c>
      <c r="J1442" s="38" t="s">
        <v>220</v>
      </c>
      <c r="K1442" s="451" t="s">
        <v>220</v>
      </c>
      <c r="L1442" s="361"/>
      <c r="M1442" s="44" t="s">
        <v>307</v>
      </c>
      <c r="N1442" s="58" t="s">
        <v>224</v>
      </c>
      <c r="O1442" s="466" t="s">
        <v>308</v>
      </c>
      <c r="P1442" s="531"/>
      <c r="Q1442" s="532"/>
    </row>
    <row r="1443" spans="2:17" x14ac:dyDescent="0.35">
      <c r="B1443" s="83" t="s">
        <v>18</v>
      </c>
      <c r="C1443" s="84" t="s">
        <v>18</v>
      </c>
      <c r="D1443" s="84" t="s">
        <v>18</v>
      </c>
      <c r="E1443" s="536" t="s">
        <v>69</v>
      </c>
      <c r="F1443" s="445"/>
      <c r="G1443" s="485" t="s">
        <v>220</v>
      </c>
      <c r="H1443" s="445"/>
      <c r="I1443" s="80" t="s">
        <v>220</v>
      </c>
      <c r="J1443" s="80" t="s">
        <v>220</v>
      </c>
      <c r="K1443" s="485" t="s">
        <v>392</v>
      </c>
      <c r="L1443" s="445"/>
      <c r="M1443" s="81" t="s">
        <v>309</v>
      </c>
      <c r="N1443" s="88" t="s">
        <v>224</v>
      </c>
      <c r="O1443" s="486" t="s">
        <v>220</v>
      </c>
      <c r="P1443" s="551"/>
      <c r="Q1443" s="552"/>
    </row>
    <row r="1444" spans="2:17" x14ac:dyDescent="0.35">
      <c r="B1444" s="102" t="s">
        <v>18</v>
      </c>
      <c r="C1444" s="103" t="s">
        <v>18</v>
      </c>
      <c r="D1444" s="103" t="s">
        <v>18</v>
      </c>
      <c r="E1444" s="522" t="s">
        <v>390</v>
      </c>
      <c r="F1444" s="515"/>
      <c r="G1444" s="523" t="s">
        <v>220</v>
      </c>
      <c r="H1444" s="515"/>
      <c r="I1444" s="105" t="s">
        <v>220</v>
      </c>
      <c r="J1444" s="105" t="s">
        <v>220</v>
      </c>
      <c r="K1444" s="523" t="s">
        <v>391</v>
      </c>
      <c r="L1444" s="515"/>
      <c r="M1444" s="106" t="s">
        <v>309</v>
      </c>
      <c r="N1444" s="107" t="s">
        <v>224</v>
      </c>
      <c r="O1444" s="524" t="s">
        <v>220</v>
      </c>
      <c r="P1444" s="525"/>
      <c r="Q1444" s="526"/>
    </row>
    <row r="1445" spans="2:17" x14ac:dyDescent="0.35">
      <c r="B1445" s="89" t="s">
        <v>18</v>
      </c>
      <c r="C1445" s="90" t="s">
        <v>18</v>
      </c>
      <c r="D1445" s="90" t="s">
        <v>18</v>
      </c>
      <c r="E1445" s="520" t="s">
        <v>390</v>
      </c>
      <c r="F1445" s="449"/>
      <c r="G1445" s="521" t="s">
        <v>220</v>
      </c>
      <c r="H1445" s="449"/>
      <c r="I1445" s="91" t="s">
        <v>220</v>
      </c>
      <c r="J1445" s="91" t="s">
        <v>389</v>
      </c>
      <c r="K1445" s="521" t="s">
        <v>220</v>
      </c>
      <c r="L1445" s="449"/>
      <c r="M1445" s="92" t="s">
        <v>220</v>
      </c>
      <c r="N1445" s="93" t="s">
        <v>224</v>
      </c>
      <c r="O1445" s="533" t="s">
        <v>220</v>
      </c>
      <c r="P1445" s="534"/>
      <c r="Q1445" s="535"/>
    </row>
    <row r="1446" spans="2:17" x14ac:dyDescent="0.35">
      <c r="B1446" s="27" t="s">
        <v>18</v>
      </c>
      <c r="C1446" s="57" t="s">
        <v>18</v>
      </c>
      <c r="D1446" s="57" t="s">
        <v>18</v>
      </c>
      <c r="E1446" s="427" t="s">
        <v>388</v>
      </c>
      <c r="F1446" s="361"/>
      <c r="G1446" s="451" t="s">
        <v>220</v>
      </c>
      <c r="H1446" s="361"/>
      <c r="I1446" s="38" t="s">
        <v>220</v>
      </c>
      <c r="J1446" s="38" t="s">
        <v>220</v>
      </c>
      <c r="K1446" s="451" t="s">
        <v>304</v>
      </c>
      <c r="L1446" s="361"/>
      <c r="M1446" s="44" t="s">
        <v>309</v>
      </c>
      <c r="N1446" s="58" t="s">
        <v>224</v>
      </c>
      <c r="O1446" s="466" t="s">
        <v>220</v>
      </c>
      <c r="P1446" s="531"/>
      <c r="Q1446" s="532"/>
    </row>
    <row r="1447" spans="2:17" x14ac:dyDescent="0.35">
      <c r="B1447" s="27" t="s">
        <v>18</v>
      </c>
      <c r="C1447" s="57" t="s">
        <v>18</v>
      </c>
      <c r="D1447" s="57" t="s">
        <v>18</v>
      </c>
      <c r="E1447" s="427" t="s">
        <v>386</v>
      </c>
      <c r="F1447" s="361"/>
      <c r="G1447" s="451" t="s">
        <v>220</v>
      </c>
      <c r="H1447" s="361"/>
      <c r="I1447" s="38" t="s">
        <v>220</v>
      </c>
      <c r="J1447" s="38" t="s">
        <v>220</v>
      </c>
      <c r="K1447" s="451" t="s">
        <v>387</v>
      </c>
      <c r="L1447" s="361"/>
      <c r="M1447" s="44" t="s">
        <v>309</v>
      </c>
      <c r="N1447" s="58" t="s">
        <v>224</v>
      </c>
      <c r="O1447" s="466" t="s">
        <v>220</v>
      </c>
      <c r="P1447" s="531"/>
      <c r="Q1447" s="532"/>
    </row>
    <row r="1448" spans="2:17" s="173" customFormat="1" x14ac:dyDescent="0.35">
      <c r="B1448" s="179"/>
      <c r="C1448" s="179"/>
      <c r="D1448" s="179"/>
      <c r="E1448" s="179"/>
      <c r="F1448" s="182"/>
      <c r="G1448" s="199"/>
      <c r="H1448" s="182"/>
      <c r="I1448" s="199"/>
      <c r="J1448" s="199"/>
      <c r="K1448" s="199"/>
      <c r="L1448" s="182"/>
      <c r="M1448" s="199"/>
      <c r="N1448" s="181"/>
      <c r="O1448" s="199"/>
      <c r="P1448" s="199"/>
      <c r="Q1448" s="199"/>
    </row>
    <row r="1449" spans="2:17" s="173" customFormat="1" x14ac:dyDescent="0.35">
      <c r="B1449" s="179"/>
      <c r="C1449" s="179"/>
      <c r="D1449" s="179"/>
      <c r="E1449" s="179"/>
      <c r="F1449" s="182"/>
      <c r="G1449" s="199"/>
      <c r="H1449" s="182"/>
      <c r="I1449" s="199"/>
      <c r="J1449" s="199"/>
      <c r="K1449" s="199"/>
      <c r="L1449" s="182"/>
      <c r="M1449" s="199"/>
      <c r="N1449" s="181"/>
      <c r="O1449" s="199"/>
      <c r="P1449" s="199"/>
      <c r="Q1449" s="199"/>
    </row>
    <row r="1450" spans="2:17" s="10" customFormat="1" x14ac:dyDescent="0.35">
      <c r="B1450" s="61"/>
      <c r="C1450" s="61"/>
      <c r="D1450" s="61"/>
      <c r="E1450" s="61"/>
      <c r="F1450" s="78"/>
      <c r="G1450" s="86"/>
      <c r="H1450" s="78"/>
      <c r="I1450" s="86"/>
      <c r="J1450" s="86"/>
      <c r="K1450" s="86"/>
      <c r="L1450" s="78"/>
      <c r="M1450" s="86"/>
      <c r="N1450" s="72"/>
      <c r="O1450" s="86"/>
      <c r="P1450" s="86"/>
      <c r="Q1450" s="86"/>
    </row>
    <row r="1451" spans="2:17" s="10" customFormat="1" x14ac:dyDescent="0.35">
      <c r="B1451" s="61"/>
      <c r="C1451" s="61"/>
      <c r="D1451" s="61"/>
      <c r="E1451" s="61"/>
      <c r="F1451" s="78"/>
      <c r="G1451" s="86"/>
      <c r="H1451" s="78"/>
      <c r="I1451" s="86"/>
      <c r="J1451" s="86"/>
      <c r="K1451" s="86"/>
      <c r="L1451" s="78"/>
      <c r="M1451" s="86"/>
      <c r="N1451" s="72"/>
      <c r="O1451" s="86"/>
      <c r="P1451" s="86"/>
      <c r="Q1451" s="86"/>
    </row>
    <row r="1452" spans="2:17" s="121" customFormat="1" x14ac:dyDescent="0.35">
      <c r="B1452" s="519" t="s">
        <v>18</v>
      </c>
      <c r="C1452" s="484"/>
      <c r="D1452" s="484"/>
      <c r="E1452" s="484"/>
      <c r="F1452" s="445"/>
      <c r="G1452" s="431" t="s">
        <v>1146</v>
      </c>
      <c r="H1452" s="382"/>
      <c r="I1452" s="382"/>
      <c r="J1452" s="361"/>
      <c r="K1452" s="431" t="s">
        <v>1145</v>
      </c>
      <c r="L1452" s="382"/>
      <c r="M1452" s="382"/>
      <c r="N1452" s="382"/>
      <c r="O1452" s="382"/>
      <c r="P1452" s="382"/>
      <c r="Q1452" s="361"/>
    </row>
    <row r="1453" spans="2:17" s="121" customFormat="1" x14ac:dyDescent="0.35">
      <c r="B1453" s="498" t="s">
        <v>18</v>
      </c>
      <c r="C1453" s="473"/>
      <c r="D1453" s="473"/>
      <c r="E1453" s="473"/>
      <c r="F1453" s="449"/>
      <c r="G1453" s="431" t="s">
        <v>1144</v>
      </c>
      <c r="H1453" s="361"/>
      <c r="I1453" s="122" t="s">
        <v>1143</v>
      </c>
      <c r="J1453" s="122" t="s">
        <v>1142</v>
      </c>
      <c r="K1453" s="431" t="s">
        <v>1141</v>
      </c>
      <c r="L1453" s="361"/>
      <c r="M1453" s="431" t="s">
        <v>1140</v>
      </c>
      <c r="N1453" s="361"/>
      <c r="O1453" s="508" t="s">
        <v>1139</v>
      </c>
      <c r="P1453" s="509"/>
      <c r="Q1453" s="510"/>
    </row>
    <row r="1454" spans="2:17" x14ac:dyDescent="0.35">
      <c r="B1454" s="27" t="s">
        <v>18</v>
      </c>
      <c r="C1454" s="57" t="s">
        <v>18</v>
      </c>
      <c r="D1454" s="57" t="s">
        <v>18</v>
      </c>
      <c r="E1454" s="427" t="s">
        <v>386</v>
      </c>
      <c r="F1454" s="361"/>
      <c r="G1454" s="451" t="s">
        <v>220</v>
      </c>
      <c r="H1454" s="361"/>
      <c r="I1454" s="38" t="s">
        <v>220</v>
      </c>
      <c r="J1454" s="38" t="s">
        <v>276</v>
      </c>
      <c r="K1454" s="451" t="s">
        <v>220</v>
      </c>
      <c r="L1454" s="361"/>
      <c r="M1454" s="44" t="s">
        <v>220</v>
      </c>
      <c r="N1454" s="58" t="s">
        <v>224</v>
      </c>
      <c r="O1454" s="466" t="s">
        <v>220</v>
      </c>
      <c r="P1454" s="531"/>
      <c r="Q1454" s="532"/>
    </row>
    <row r="1455" spans="2:17" x14ac:dyDescent="0.35">
      <c r="B1455" s="27" t="s">
        <v>18</v>
      </c>
      <c r="C1455" s="57" t="s">
        <v>18</v>
      </c>
      <c r="D1455" s="57" t="s">
        <v>18</v>
      </c>
      <c r="E1455" s="427" t="s">
        <v>84</v>
      </c>
      <c r="F1455" s="361"/>
      <c r="G1455" s="451" t="s">
        <v>220</v>
      </c>
      <c r="H1455" s="361"/>
      <c r="I1455" s="38" t="s">
        <v>220</v>
      </c>
      <c r="J1455" s="38" t="s">
        <v>220</v>
      </c>
      <c r="K1455" s="451" t="s">
        <v>220</v>
      </c>
      <c r="L1455" s="361"/>
      <c r="M1455" s="44" t="s">
        <v>307</v>
      </c>
      <c r="N1455" s="58" t="s">
        <v>224</v>
      </c>
      <c r="O1455" s="466" t="s">
        <v>300</v>
      </c>
      <c r="P1455" s="531"/>
      <c r="Q1455" s="532"/>
    </row>
    <row r="1456" spans="2:17" x14ac:dyDescent="0.35">
      <c r="B1456" s="27" t="s">
        <v>18</v>
      </c>
      <c r="C1456" s="57" t="s">
        <v>18</v>
      </c>
      <c r="D1456" s="57" t="s">
        <v>18</v>
      </c>
      <c r="E1456" s="427" t="s">
        <v>92</v>
      </c>
      <c r="F1456" s="361"/>
      <c r="G1456" s="451" t="s">
        <v>220</v>
      </c>
      <c r="H1456" s="361"/>
      <c r="I1456" s="38" t="s">
        <v>220</v>
      </c>
      <c r="J1456" s="38" t="s">
        <v>385</v>
      </c>
      <c r="K1456" s="451" t="s">
        <v>220</v>
      </c>
      <c r="L1456" s="361"/>
      <c r="M1456" s="44" t="s">
        <v>307</v>
      </c>
      <c r="N1456" s="58" t="s">
        <v>224</v>
      </c>
      <c r="O1456" s="466" t="s">
        <v>304</v>
      </c>
      <c r="P1456" s="531"/>
      <c r="Q1456" s="532"/>
    </row>
    <row r="1457" spans="2:17" x14ac:dyDescent="0.35">
      <c r="B1457" s="27" t="s">
        <v>18</v>
      </c>
      <c r="C1457" s="57" t="s">
        <v>18</v>
      </c>
      <c r="D1457" s="57" t="s">
        <v>18</v>
      </c>
      <c r="E1457" s="427" t="s">
        <v>92</v>
      </c>
      <c r="F1457" s="361"/>
      <c r="G1457" s="451" t="s">
        <v>220</v>
      </c>
      <c r="H1457" s="361"/>
      <c r="I1457" s="38" t="s">
        <v>220</v>
      </c>
      <c r="J1457" s="38" t="s">
        <v>220</v>
      </c>
      <c r="K1457" s="451" t="s">
        <v>300</v>
      </c>
      <c r="L1457" s="361"/>
      <c r="M1457" s="44" t="s">
        <v>309</v>
      </c>
      <c r="N1457" s="58" t="s">
        <v>224</v>
      </c>
      <c r="O1457" s="466" t="s">
        <v>220</v>
      </c>
      <c r="P1457" s="531"/>
      <c r="Q1457" s="532"/>
    </row>
    <row r="1458" spans="2:17" x14ac:dyDescent="0.35">
      <c r="B1458" s="27" t="s">
        <v>18</v>
      </c>
      <c r="C1458" s="57" t="s">
        <v>18</v>
      </c>
      <c r="D1458" s="57" t="s">
        <v>18</v>
      </c>
      <c r="E1458" s="427" t="s">
        <v>384</v>
      </c>
      <c r="F1458" s="361"/>
      <c r="G1458" s="451" t="s">
        <v>220</v>
      </c>
      <c r="H1458" s="361"/>
      <c r="I1458" s="38" t="s">
        <v>220</v>
      </c>
      <c r="J1458" s="38" t="s">
        <v>383</v>
      </c>
      <c r="K1458" s="451" t="s">
        <v>220</v>
      </c>
      <c r="L1458" s="361"/>
      <c r="M1458" s="44" t="s">
        <v>220</v>
      </c>
      <c r="N1458" s="58" t="s">
        <v>224</v>
      </c>
      <c r="O1458" s="466" t="s">
        <v>220</v>
      </c>
      <c r="P1458" s="531"/>
      <c r="Q1458" s="532"/>
    </row>
    <row r="1459" spans="2:17" x14ac:dyDescent="0.35">
      <c r="B1459" s="83" t="s">
        <v>18</v>
      </c>
      <c r="C1459" s="84" t="s">
        <v>18</v>
      </c>
      <c r="D1459" s="84" t="s">
        <v>18</v>
      </c>
      <c r="E1459" s="536" t="s">
        <v>94</v>
      </c>
      <c r="F1459" s="445"/>
      <c r="G1459" s="485" t="s">
        <v>220</v>
      </c>
      <c r="H1459" s="445"/>
      <c r="I1459" s="80" t="s">
        <v>220</v>
      </c>
      <c r="J1459" s="80" t="s">
        <v>220</v>
      </c>
      <c r="K1459" s="485" t="s">
        <v>220</v>
      </c>
      <c r="L1459" s="445"/>
      <c r="M1459" s="81" t="s">
        <v>307</v>
      </c>
      <c r="N1459" s="88" t="s">
        <v>224</v>
      </c>
      <c r="O1459" s="486" t="s">
        <v>300</v>
      </c>
      <c r="P1459" s="551"/>
      <c r="Q1459" s="552"/>
    </row>
    <row r="1460" spans="2:17" x14ac:dyDescent="0.35">
      <c r="B1460" s="102" t="s">
        <v>18</v>
      </c>
      <c r="C1460" s="103" t="s">
        <v>18</v>
      </c>
      <c r="D1460" s="103" t="s">
        <v>18</v>
      </c>
      <c r="E1460" s="522" t="s">
        <v>98</v>
      </c>
      <c r="F1460" s="515"/>
      <c r="G1460" s="523" t="s">
        <v>220</v>
      </c>
      <c r="H1460" s="515"/>
      <c r="I1460" s="105" t="s">
        <v>220</v>
      </c>
      <c r="J1460" s="105" t="s">
        <v>220</v>
      </c>
      <c r="K1460" s="523" t="s">
        <v>220</v>
      </c>
      <c r="L1460" s="515"/>
      <c r="M1460" s="108" t="s">
        <v>307</v>
      </c>
      <c r="N1460" s="107" t="s">
        <v>224</v>
      </c>
      <c r="O1460" s="524" t="s">
        <v>276</v>
      </c>
      <c r="P1460" s="525"/>
      <c r="Q1460" s="526"/>
    </row>
    <row r="1461" spans="2:17" x14ac:dyDescent="0.35">
      <c r="B1461" s="27" t="s">
        <v>18</v>
      </c>
      <c r="C1461" s="57" t="s">
        <v>18</v>
      </c>
      <c r="D1461" s="57" t="s">
        <v>18</v>
      </c>
      <c r="E1461" s="427" t="s">
        <v>382</v>
      </c>
      <c r="F1461" s="361"/>
      <c r="G1461" s="451" t="s">
        <v>220</v>
      </c>
      <c r="H1461" s="361"/>
      <c r="I1461" s="38" t="s">
        <v>220</v>
      </c>
      <c r="J1461" s="38" t="s">
        <v>381</v>
      </c>
      <c r="K1461" s="451" t="s">
        <v>220</v>
      </c>
      <c r="L1461" s="361"/>
      <c r="M1461" s="44" t="s">
        <v>220</v>
      </c>
      <c r="N1461" s="58" t="s">
        <v>224</v>
      </c>
      <c r="O1461" s="466" t="s">
        <v>220</v>
      </c>
      <c r="P1461" s="531"/>
      <c r="Q1461" s="532"/>
    </row>
    <row r="1462" spans="2:17" x14ac:dyDescent="0.35">
      <c r="B1462" s="27" t="s">
        <v>18</v>
      </c>
      <c r="C1462" s="57" t="s">
        <v>18</v>
      </c>
      <c r="D1462" s="57" t="s">
        <v>18</v>
      </c>
      <c r="E1462" s="427" t="s">
        <v>109</v>
      </c>
      <c r="F1462" s="361"/>
      <c r="G1462" s="451" t="s">
        <v>220</v>
      </c>
      <c r="H1462" s="361"/>
      <c r="I1462" s="38" t="s">
        <v>220</v>
      </c>
      <c r="J1462" s="38" t="s">
        <v>220</v>
      </c>
      <c r="K1462" s="451" t="s">
        <v>298</v>
      </c>
      <c r="L1462" s="361"/>
      <c r="M1462" s="44" t="s">
        <v>309</v>
      </c>
      <c r="N1462" s="58" t="s">
        <v>224</v>
      </c>
      <c r="O1462" s="466" t="s">
        <v>220</v>
      </c>
      <c r="P1462" s="531"/>
      <c r="Q1462" s="532"/>
    </row>
    <row r="1463" spans="2:17" x14ac:dyDescent="0.35">
      <c r="B1463" s="27" t="s">
        <v>18</v>
      </c>
      <c r="C1463" s="57" t="s">
        <v>18</v>
      </c>
      <c r="D1463" s="57" t="s">
        <v>18</v>
      </c>
      <c r="E1463" s="427" t="s">
        <v>109</v>
      </c>
      <c r="F1463" s="361"/>
      <c r="G1463" s="451" t="s">
        <v>220</v>
      </c>
      <c r="H1463" s="361"/>
      <c r="I1463" s="38" t="s">
        <v>220</v>
      </c>
      <c r="J1463" s="38" t="s">
        <v>220</v>
      </c>
      <c r="K1463" s="451" t="s">
        <v>220</v>
      </c>
      <c r="L1463" s="361"/>
      <c r="M1463" s="44" t="s">
        <v>307</v>
      </c>
      <c r="N1463" s="58" t="s">
        <v>224</v>
      </c>
      <c r="O1463" s="466" t="s">
        <v>298</v>
      </c>
      <c r="P1463" s="531"/>
      <c r="Q1463" s="532"/>
    </row>
    <row r="1464" spans="2:17" x14ac:dyDescent="0.35">
      <c r="B1464" s="27" t="s">
        <v>18</v>
      </c>
      <c r="C1464" s="57" t="s">
        <v>18</v>
      </c>
      <c r="D1464" s="57" t="s">
        <v>18</v>
      </c>
      <c r="E1464" s="427" t="s">
        <v>380</v>
      </c>
      <c r="F1464" s="361"/>
      <c r="G1464" s="451" t="s">
        <v>220</v>
      </c>
      <c r="H1464" s="361"/>
      <c r="I1464" s="38" t="s">
        <v>220</v>
      </c>
      <c r="J1464" s="38" t="s">
        <v>294</v>
      </c>
      <c r="K1464" s="451" t="s">
        <v>220</v>
      </c>
      <c r="L1464" s="361"/>
      <c r="M1464" s="44" t="s">
        <v>220</v>
      </c>
      <c r="N1464" s="58" t="s">
        <v>224</v>
      </c>
      <c r="O1464" s="466" t="s">
        <v>220</v>
      </c>
      <c r="P1464" s="531"/>
      <c r="Q1464" s="532"/>
    </row>
    <row r="1465" spans="2:17" x14ac:dyDescent="0.35">
      <c r="B1465" s="27" t="s">
        <v>18</v>
      </c>
      <c r="C1465" s="57" t="s">
        <v>18</v>
      </c>
      <c r="D1465" s="57" t="s">
        <v>18</v>
      </c>
      <c r="E1465" s="427" t="s">
        <v>114</v>
      </c>
      <c r="F1465" s="361"/>
      <c r="G1465" s="451" t="s">
        <v>220</v>
      </c>
      <c r="H1465" s="361"/>
      <c r="I1465" s="38" t="s">
        <v>220</v>
      </c>
      <c r="J1465" s="38" t="s">
        <v>220</v>
      </c>
      <c r="K1465" s="451" t="s">
        <v>378</v>
      </c>
      <c r="L1465" s="361"/>
      <c r="M1465" s="44" t="s">
        <v>309</v>
      </c>
      <c r="N1465" s="58" t="s">
        <v>224</v>
      </c>
      <c r="O1465" s="466" t="s">
        <v>220</v>
      </c>
      <c r="P1465" s="531"/>
      <c r="Q1465" s="532"/>
    </row>
    <row r="1466" spans="2:17" x14ac:dyDescent="0.35">
      <c r="B1466" s="27" t="s">
        <v>18</v>
      </c>
      <c r="C1466" s="57" t="s">
        <v>18</v>
      </c>
      <c r="D1466" s="57" t="s">
        <v>18</v>
      </c>
      <c r="E1466" s="427" t="s">
        <v>114</v>
      </c>
      <c r="F1466" s="361"/>
      <c r="G1466" s="451" t="s">
        <v>220</v>
      </c>
      <c r="H1466" s="361"/>
      <c r="I1466" s="38" t="s">
        <v>220</v>
      </c>
      <c r="J1466" s="38" t="s">
        <v>379</v>
      </c>
      <c r="K1466" s="451" t="s">
        <v>220</v>
      </c>
      <c r="L1466" s="361"/>
      <c r="M1466" s="44" t="s">
        <v>307</v>
      </c>
      <c r="N1466" s="58" t="s">
        <v>224</v>
      </c>
      <c r="O1466" s="466" t="s">
        <v>378</v>
      </c>
      <c r="P1466" s="531"/>
      <c r="Q1466" s="532"/>
    </row>
    <row r="1467" spans="2:17" x14ac:dyDescent="0.35">
      <c r="B1467" s="27" t="s">
        <v>18</v>
      </c>
      <c r="C1467" s="57" t="s">
        <v>18</v>
      </c>
      <c r="D1467" s="57" t="s">
        <v>18</v>
      </c>
      <c r="E1467" s="427" t="s">
        <v>122</v>
      </c>
      <c r="F1467" s="361"/>
      <c r="G1467" s="451" t="s">
        <v>220</v>
      </c>
      <c r="H1467" s="361"/>
      <c r="I1467" s="38" t="s">
        <v>220</v>
      </c>
      <c r="J1467" s="38" t="s">
        <v>378</v>
      </c>
      <c r="K1467" s="451" t="s">
        <v>220</v>
      </c>
      <c r="L1467" s="361"/>
      <c r="M1467" s="44" t="s">
        <v>307</v>
      </c>
      <c r="N1467" s="58" t="s">
        <v>224</v>
      </c>
      <c r="O1467" s="466" t="s">
        <v>378</v>
      </c>
      <c r="P1467" s="531"/>
      <c r="Q1467" s="532"/>
    </row>
    <row r="1468" spans="2:17" x14ac:dyDescent="0.35">
      <c r="B1468" s="27" t="s">
        <v>18</v>
      </c>
      <c r="C1468" s="57" t="s">
        <v>18</v>
      </c>
      <c r="D1468" s="57" t="s">
        <v>18</v>
      </c>
      <c r="E1468" s="427" t="s">
        <v>122</v>
      </c>
      <c r="F1468" s="361"/>
      <c r="G1468" s="451" t="s">
        <v>220</v>
      </c>
      <c r="H1468" s="361"/>
      <c r="I1468" s="38" t="s">
        <v>220</v>
      </c>
      <c r="J1468" s="38" t="s">
        <v>220</v>
      </c>
      <c r="K1468" s="451" t="s">
        <v>378</v>
      </c>
      <c r="L1468" s="361"/>
      <c r="M1468" s="44" t="s">
        <v>309</v>
      </c>
      <c r="N1468" s="58" t="s">
        <v>224</v>
      </c>
      <c r="O1468" s="466" t="s">
        <v>220</v>
      </c>
      <c r="P1468" s="531"/>
      <c r="Q1468" s="532"/>
    </row>
    <row r="1469" spans="2:17" s="10" customFormat="1" x14ac:dyDescent="0.35">
      <c r="B1469" s="60"/>
      <c r="C1469" s="78"/>
      <c r="D1469" s="78"/>
      <c r="E1469" s="78"/>
      <c r="F1469" s="78"/>
      <c r="G1469" s="79"/>
      <c r="H1469" s="78"/>
      <c r="I1469" s="79"/>
      <c r="J1469" s="79"/>
      <c r="K1469" s="79"/>
      <c r="L1469" s="78"/>
      <c r="M1469" s="48"/>
      <c r="N1469" s="61"/>
      <c r="O1469" s="79"/>
      <c r="P1469" s="79"/>
      <c r="Q1469" s="79"/>
    </row>
    <row r="1470" spans="2:17" s="10" customFormat="1" x14ac:dyDescent="0.35">
      <c r="B1470" s="60"/>
      <c r="C1470" s="78"/>
      <c r="D1470" s="78"/>
      <c r="E1470" s="78"/>
      <c r="F1470" s="78"/>
      <c r="G1470" s="79"/>
      <c r="H1470" s="78"/>
      <c r="I1470" s="79"/>
      <c r="J1470" s="79"/>
      <c r="K1470" s="79"/>
      <c r="L1470" s="78"/>
      <c r="M1470" s="48"/>
      <c r="N1470" s="61"/>
      <c r="O1470" s="79"/>
      <c r="P1470" s="79"/>
      <c r="Q1470" s="79"/>
    </row>
    <row r="1471" spans="2:17" s="10" customFormat="1" x14ac:dyDescent="0.35">
      <c r="B1471" s="60"/>
      <c r="C1471" s="78"/>
      <c r="D1471" s="78"/>
      <c r="E1471" s="78"/>
      <c r="F1471" s="78"/>
      <c r="G1471" s="79"/>
      <c r="H1471" s="78"/>
      <c r="I1471" s="79"/>
      <c r="J1471" s="79"/>
      <c r="K1471" s="79"/>
      <c r="L1471" s="78"/>
      <c r="M1471" s="48"/>
      <c r="N1471" s="61"/>
      <c r="O1471" s="79"/>
      <c r="P1471" s="79"/>
      <c r="Q1471" s="79"/>
    </row>
    <row r="1472" spans="2:17" s="10" customFormat="1" x14ac:dyDescent="0.35">
      <c r="B1472" s="60"/>
      <c r="C1472" s="78"/>
      <c r="D1472" s="78"/>
      <c r="E1472" s="78"/>
      <c r="F1472" s="78"/>
      <c r="G1472" s="79"/>
      <c r="H1472" s="78"/>
      <c r="I1472" s="79"/>
      <c r="J1472" s="79"/>
      <c r="K1472" s="79"/>
      <c r="L1472" s="78"/>
      <c r="M1472" s="48"/>
      <c r="N1472" s="61"/>
      <c r="O1472" s="79"/>
      <c r="P1472" s="79"/>
      <c r="Q1472" s="79"/>
    </row>
    <row r="1473" spans="2:17" s="121" customFormat="1" x14ac:dyDescent="0.35">
      <c r="B1473" s="519" t="s">
        <v>18</v>
      </c>
      <c r="C1473" s="484"/>
      <c r="D1473" s="484"/>
      <c r="E1473" s="484"/>
      <c r="F1473" s="445"/>
      <c r="G1473" s="431" t="s">
        <v>1146</v>
      </c>
      <c r="H1473" s="382"/>
      <c r="I1473" s="382"/>
      <c r="J1473" s="361"/>
      <c r="K1473" s="431" t="s">
        <v>1145</v>
      </c>
      <c r="L1473" s="382"/>
      <c r="M1473" s="382"/>
      <c r="N1473" s="382"/>
      <c r="O1473" s="382"/>
      <c r="P1473" s="382"/>
      <c r="Q1473" s="361"/>
    </row>
    <row r="1474" spans="2:17" s="121" customFormat="1" x14ac:dyDescent="0.35">
      <c r="B1474" s="498" t="s">
        <v>18</v>
      </c>
      <c r="C1474" s="473"/>
      <c r="D1474" s="473"/>
      <c r="E1474" s="473"/>
      <c r="F1474" s="449"/>
      <c r="G1474" s="431" t="s">
        <v>1144</v>
      </c>
      <c r="H1474" s="361"/>
      <c r="I1474" s="122" t="s">
        <v>1143</v>
      </c>
      <c r="J1474" s="122" t="s">
        <v>1142</v>
      </c>
      <c r="K1474" s="431" t="s">
        <v>1141</v>
      </c>
      <c r="L1474" s="361"/>
      <c r="M1474" s="431" t="s">
        <v>1140</v>
      </c>
      <c r="N1474" s="361"/>
      <c r="O1474" s="508" t="s">
        <v>1139</v>
      </c>
      <c r="P1474" s="509"/>
      <c r="Q1474" s="510"/>
    </row>
    <row r="1475" spans="2:17" x14ac:dyDescent="0.35">
      <c r="B1475" s="83" t="s">
        <v>18</v>
      </c>
      <c r="C1475" s="84" t="s">
        <v>18</v>
      </c>
      <c r="D1475" s="84" t="s">
        <v>18</v>
      </c>
      <c r="E1475" s="536" t="s">
        <v>377</v>
      </c>
      <c r="F1475" s="445"/>
      <c r="G1475" s="485" t="s">
        <v>220</v>
      </c>
      <c r="H1475" s="445"/>
      <c r="I1475" s="80" t="s">
        <v>220</v>
      </c>
      <c r="J1475" s="80" t="s">
        <v>376</v>
      </c>
      <c r="K1475" s="485" t="s">
        <v>220</v>
      </c>
      <c r="L1475" s="445"/>
      <c r="M1475" s="81" t="s">
        <v>220</v>
      </c>
      <c r="N1475" s="88" t="s">
        <v>224</v>
      </c>
      <c r="O1475" s="486" t="s">
        <v>220</v>
      </c>
      <c r="P1475" s="551"/>
      <c r="Q1475" s="552"/>
    </row>
    <row r="1476" spans="2:17" x14ac:dyDescent="0.35">
      <c r="B1476" s="102" t="s">
        <v>18</v>
      </c>
      <c r="C1476" s="103" t="s">
        <v>18</v>
      </c>
      <c r="D1476" s="103" t="s">
        <v>18</v>
      </c>
      <c r="E1476" s="522" t="s">
        <v>374</v>
      </c>
      <c r="F1476" s="515"/>
      <c r="G1476" s="523" t="s">
        <v>220</v>
      </c>
      <c r="H1476" s="515"/>
      <c r="I1476" s="105" t="s">
        <v>220</v>
      </c>
      <c r="J1476" s="105" t="s">
        <v>375</v>
      </c>
      <c r="K1476" s="523" t="s">
        <v>220</v>
      </c>
      <c r="L1476" s="515"/>
      <c r="M1476" s="106" t="s">
        <v>220</v>
      </c>
      <c r="N1476" s="107" t="s">
        <v>224</v>
      </c>
      <c r="O1476" s="524" t="s">
        <v>220</v>
      </c>
      <c r="P1476" s="525"/>
      <c r="Q1476" s="526"/>
    </row>
    <row r="1477" spans="2:17" x14ac:dyDescent="0.35">
      <c r="B1477" s="89" t="s">
        <v>18</v>
      </c>
      <c r="C1477" s="90" t="s">
        <v>18</v>
      </c>
      <c r="D1477" s="90" t="s">
        <v>18</v>
      </c>
      <c r="E1477" s="520" t="s">
        <v>374</v>
      </c>
      <c r="F1477" s="449"/>
      <c r="G1477" s="521" t="s">
        <v>220</v>
      </c>
      <c r="H1477" s="449"/>
      <c r="I1477" s="91" t="s">
        <v>220</v>
      </c>
      <c r="J1477" s="91" t="s">
        <v>220</v>
      </c>
      <c r="K1477" s="521" t="s">
        <v>300</v>
      </c>
      <c r="L1477" s="449"/>
      <c r="M1477" s="92" t="s">
        <v>309</v>
      </c>
      <c r="N1477" s="93" t="s">
        <v>224</v>
      </c>
      <c r="O1477" s="533" t="s">
        <v>220</v>
      </c>
      <c r="P1477" s="534"/>
      <c r="Q1477" s="535"/>
    </row>
    <row r="1478" spans="2:17" x14ac:dyDescent="0.35">
      <c r="B1478" s="27" t="s">
        <v>18</v>
      </c>
      <c r="C1478" s="57" t="s">
        <v>18</v>
      </c>
      <c r="D1478" s="57" t="s">
        <v>18</v>
      </c>
      <c r="E1478" s="427" t="s">
        <v>129</v>
      </c>
      <c r="F1478" s="361"/>
      <c r="G1478" s="451" t="s">
        <v>220</v>
      </c>
      <c r="H1478" s="361"/>
      <c r="I1478" s="38" t="s">
        <v>220</v>
      </c>
      <c r="J1478" s="38" t="s">
        <v>220</v>
      </c>
      <c r="K1478" s="451" t="s">
        <v>220</v>
      </c>
      <c r="L1478" s="361"/>
      <c r="M1478" s="44" t="s">
        <v>307</v>
      </c>
      <c r="N1478" s="58" t="s">
        <v>224</v>
      </c>
      <c r="O1478" s="466" t="s">
        <v>262</v>
      </c>
      <c r="P1478" s="531"/>
      <c r="Q1478" s="532"/>
    </row>
    <row r="1479" spans="2:17" x14ac:dyDescent="0.35">
      <c r="B1479" s="27" t="s">
        <v>18</v>
      </c>
      <c r="C1479" s="57" t="s">
        <v>18</v>
      </c>
      <c r="D1479" s="57" t="s">
        <v>18</v>
      </c>
      <c r="E1479" s="427" t="s">
        <v>132</v>
      </c>
      <c r="F1479" s="361"/>
      <c r="G1479" s="451" t="s">
        <v>220</v>
      </c>
      <c r="H1479" s="361"/>
      <c r="I1479" s="38" t="s">
        <v>220</v>
      </c>
      <c r="J1479" s="38" t="s">
        <v>220</v>
      </c>
      <c r="K1479" s="451" t="s">
        <v>220</v>
      </c>
      <c r="L1479" s="361"/>
      <c r="M1479" s="44" t="s">
        <v>307</v>
      </c>
      <c r="N1479" s="58" t="s">
        <v>224</v>
      </c>
      <c r="O1479" s="466" t="s">
        <v>304</v>
      </c>
      <c r="P1479" s="531"/>
      <c r="Q1479" s="532"/>
    </row>
    <row r="1480" spans="2:17" x14ac:dyDescent="0.35">
      <c r="B1480" s="511" t="s">
        <v>285</v>
      </c>
      <c r="C1480" s="484"/>
      <c r="D1480" s="484"/>
      <c r="E1480" s="484"/>
      <c r="F1480" s="445"/>
      <c r="G1480" s="512" t="s">
        <v>361</v>
      </c>
      <c r="H1480" s="445"/>
      <c r="I1480" s="77" t="s">
        <v>373</v>
      </c>
      <c r="J1480" s="77" t="s">
        <v>372</v>
      </c>
      <c r="K1480" s="512" t="s">
        <v>371</v>
      </c>
      <c r="L1480" s="445"/>
      <c r="M1480" s="95" t="s">
        <v>18</v>
      </c>
      <c r="N1480" s="87" t="s">
        <v>18</v>
      </c>
      <c r="O1480" s="543" t="s">
        <v>370</v>
      </c>
      <c r="P1480" s="544"/>
      <c r="Q1480" s="545"/>
    </row>
    <row r="1481" spans="2:17" x14ac:dyDescent="0.35">
      <c r="B1481" s="513" t="s">
        <v>271</v>
      </c>
      <c r="C1481" s="514"/>
      <c r="D1481" s="514"/>
      <c r="E1481" s="514"/>
      <c r="F1481" s="515"/>
      <c r="G1481" s="516" t="s">
        <v>361</v>
      </c>
      <c r="H1481" s="515"/>
      <c r="I1481" s="96" t="s">
        <v>373</v>
      </c>
      <c r="J1481" s="96" t="s">
        <v>372</v>
      </c>
      <c r="K1481" s="516" t="s">
        <v>371</v>
      </c>
      <c r="L1481" s="515"/>
      <c r="M1481" s="97" t="s">
        <v>18</v>
      </c>
      <c r="N1481" s="104" t="s">
        <v>18</v>
      </c>
      <c r="O1481" s="541" t="s">
        <v>370</v>
      </c>
      <c r="P1481" s="542"/>
      <c r="Q1481" s="482"/>
    </row>
    <row r="1482" spans="2:17" x14ac:dyDescent="0.35">
      <c r="B1482" s="47" t="s">
        <v>18</v>
      </c>
      <c r="C1482" s="462" t="s">
        <v>181</v>
      </c>
      <c r="D1482" s="382"/>
      <c r="E1482" s="382"/>
      <c r="F1482" s="361"/>
      <c r="G1482" s="425" t="s">
        <v>18</v>
      </c>
      <c r="H1482" s="361"/>
      <c r="I1482" s="52" t="s">
        <v>18</v>
      </c>
      <c r="J1482" s="52" t="s">
        <v>18</v>
      </c>
      <c r="K1482" s="425" t="s">
        <v>18</v>
      </c>
      <c r="L1482" s="361"/>
      <c r="M1482" s="47" t="s">
        <v>18</v>
      </c>
      <c r="N1482" s="53" t="s">
        <v>18</v>
      </c>
      <c r="O1482" s="455" t="s">
        <v>18</v>
      </c>
      <c r="P1482" s="530"/>
      <c r="Q1482" s="462"/>
    </row>
    <row r="1483" spans="2:17" x14ac:dyDescent="0.35">
      <c r="B1483" s="47" t="s">
        <v>18</v>
      </c>
      <c r="C1483" s="462" t="s">
        <v>182</v>
      </c>
      <c r="D1483" s="382"/>
      <c r="E1483" s="382"/>
      <c r="F1483" s="361"/>
      <c r="G1483" s="425" t="s">
        <v>18</v>
      </c>
      <c r="H1483" s="361"/>
      <c r="I1483" s="52" t="s">
        <v>18</v>
      </c>
      <c r="J1483" s="52" t="s">
        <v>18</v>
      </c>
      <c r="K1483" s="425" t="s">
        <v>18</v>
      </c>
      <c r="L1483" s="361"/>
      <c r="M1483" s="47" t="s">
        <v>18</v>
      </c>
      <c r="N1483" s="53" t="s">
        <v>18</v>
      </c>
      <c r="O1483" s="455" t="s">
        <v>18</v>
      </c>
      <c r="P1483" s="530"/>
      <c r="Q1483" s="462"/>
    </row>
    <row r="1484" spans="2:17" x14ac:dyDescent="0.35">
      <c r="B1484" s="27" t="s">
        <v>18</v>
      </c>
      <c r="C1484" s="57" t="s">
        <v>18</v>
      </c>
      <c r="D1484" s="427" t="s">
        <v>184</v>
      </c>
      <c r="E1484" s="382"/>
      <c r="F1484" s="361"/>
      <c r="G1484" s="451" t="s">
        <v>220</v>
      </c>
      <c r="H1484" s="361"/>
      <c r="I1484" s="38" t="s">
        <v>294</v>
      </c>
      <c r="J1484" s="38" t="s">
        <v>294</v>
      </c>
      <c r="K1484" s="451" t="s">
        <v>294</v>
      </c>
      <c r="L1484" s="361"/>
      <c r="M1484" s="44" t="s">
        <v>220</v>
      </c>
      <c r="N1484" s="58" t="s">
        <v>224</v>
      </c>
      <c r="O1484" s="466" t="s">
        <v>294</v>
      </c>
      <c r="P1484" s="531"/>
      <c r="Q1484" s="532"/>
    </row>
    <row r="1485" spans="2:17" x14ac:dyDescent="0.35">
      <c r="B1485" s="27" t="s">
        <v>18</v>
      </c>
      <c r="C1485" s="57" t="s">
        <v>18</v>
      </c>
      <c r="D1485" s="427" t="s">
        <v>183</v>
      </c>
      <c r="E1485" s="382"/>
      <c r="F1485" s="361"/>
      <c r="G1485" s="451" t="s">
        <v>220</v>
      </c>
      <c r="H1485" s="361"/>
      <c r="I1485" s="38" t="s">
        <v>330</v>
      </c>
      <c r="J1485" s="38" t="s">
        <v>220</v>
      </c>
      <c r="K1485" s="451" t="s">
        <v>220</v>
      </c>
      <c r="L1485" s="361"/>
      <c r="M1485" s="44" t="s">
        <v>220</v>
      </c>
      <c r="N1485" s="58" t="s">
        <v>224</v>
      </c>
      <c r="O1485" s="466" t="s">
        <v>220</v>
      </c>
      <c r="P1485" s="531"/>
      <c r="Q1485" s="532"/>
    </row>
    <row r="1486" spans="2:17" x14ac:dyDescent="0.35">
      <c r="B1486" s="429" t="s">
        <v>369</v>
      </c>
      <c r="C1486" s="382"/>
      <c r="D1486" s="382"/>
      <c r="E1486" s="382"/>
      <c r="F1486" s="361"/>
      <c r="G1486" s="463" t="s">
        <v>220</v>
      </c>
      <c r="H1486" s="361"/>
      <c r="I1486" s="45" t="s">
        <v>250</v>
      </c>
      <c r="J1486" s="45" t="s">
        <v>294</v>
      </c>
      <c r="K1486" s="463" t="s">
        <v>294</v>
      </c>
      <c r="L1486" s="361"/>
      <c r="M1486" s="47" t="s">
        <v>18</v>
      </c>
      <c r="N1486" s="59" t="s">
        <v>18</v>
      </c>
      <c r="O1486" s="461" t="s">
        <v>294</v>
      </c>
      <c r="P1486" s="539"/>
      <c r="Q1486" s="540"/>
    </row>
    <row r="1487" spans="2:17" x14ac:dyDescent="0.35">
      <c r="B1487" s="429" t="s">
        <v>368</v>
      </c>
      <c r="C1487" s="382"/>
      <c r="D1487" s="382"/>
      <c r="E1487" s="382"/>
      <c r="F1487" s="361"/>
      <c r="G1487" s="463" t="s">
        <v>220</v>
      </c>
      <c r="H1487" s="361"/>
      <c r="I1487" s="45" t="s">
        <v>250</v>
      </c>
      <c r="J1487" s="45" t="s">
        <v>294</v>
      </c>
      <c r="K1487" s="463" t="s">
        <v>294</v>
      </c>
      <c r="L1487" s="361"/>
      <c r="M1487" s="47" t="s">
        <v>18</v>
      </c>
      <c r="N1487" s="59" t="s">
        <v>18</v>
      </c>
      <c r="O1487" s="461" t="s">
        <v>294</v>
      </c>
      <c r="P1487" s="539"/>
      <c r="Q1487" s="540"/>
    </row>
    <row r="1488" spans="2:17" x14ac:dyDescent="0.35">
      <c r="B1488" s="429" t="s">
        <v>367</v>
      </c>
      <c r="C1488" s="382"/>
      <c r="D1488" s="382"/>
      <c r="E1488" s="382"/>
      <c r="F1488" s="361"/>
      <c r="G1488" s="463" t="s">
        <v>361</v>
      </c>
      <c r="H1488" s="361"/>
      <c r="I1488" s="45" t="s">
        <v>366</v>
      </c>
      <c r="J1488" s="45" t="s">
        <v>365</v>
      </c>
      <c r="K1488" s="463" t="s">
        <v>364</v>
      </c>
      <c r="L1488" s="361"/>
      <c r="M1488" s="47" t="s">
        <v>18</v>
      </c>
      <c r="N1488" s="59" t="s">
        <v>18</v>
      </c>
      <c r="O1488" s="461" t="s">
        <v>363</v>
      </c>
      <c r="P1488" s="539"/>
      <c r="Q1488" s="540"/>
    </row>
    <row r="1489" spans="2:17" x14ac:dyDescent="0.35">
      <c r="B1489" s="429" t="s">
        <v>362</v>
      </c>
      <c r="C1489" s="382"/>
      <c r="D1489" s="382"/>
      <c r="E1489" s="382"/>
      <c r="F1489" s="361"/>
      <c r="G1489" s="429" t="s">
        <v>361</v>
      </c>
      <c r="H1489" s="361"/>
      <c r="I1489" s="37" t="s">
        <v>360</v>
      </c>
      <c r="J1489" s="37" t="s">
        <v>359</v>
      </c>
      <c r="K1489" s="429" t="s">
        <v>358</v>
      </c>
      <c r="L1489" s="361"/>
      <c r="M1489" s="47" t="s">
        <v>18</v>
      </c>
      <c r="N1489" s="59" t="s">
        <v>18</v>
      </c>
      <c r="O1489" s="459" t="s">
        <v>357</v>
      </c>
      <c r="P1489" s="546"/>
      <c r="Q1489" s="547"/>
    </row>
    <row r="1490" spans="2:17" x14ac:dyDescent="0.35">
      <c r="B1490" s="60"/>
      <c r="C1490" s="74"/>
      <c r="D1490" s="74"/>
      <c r="E1490" s="74"/>
      <c r="F1490" s="74"/>
      <c r="G1490" s="79"/>
      <c r="H1490" s="74"/>
      <c r="I1490" s="79"/>
      <c r="J1490" s="79"/>
      <c r="K1490" s="79"/>
      <c r="L1490" s="74"/>
      <c r="M1490" s="48"/>
      <c r="N1490" s="49"/>
      <c r="O1490" s="79"/>
      <c r="P1490" s="79"/>
      <c r="Q1490" s="79"/>
    </row>
    <row r="1491" spans="2:17" x14ac:dyDescent="0.35">
      <c r="B1491" s="60"/>
      <c r="C1491" s="74"/>
      <c r="D1491" s="74"/>
      <c r="E1491" s="74"/>
      <c r="F1491" s="74"/>
      <c r="G1491" s="79"/>
      <c r="H1491" s="74"/>
      <c r="I1491" s="79"/>
      <c r="J1491" s="79"/>
      <c r="K1491" s="79"/>
      <c r="L1491" s="74"/>
      <c r="M1491" s="48"/>
      <c r="N1491" s="49"/>
      <c r="O1491" s="79"/>
      <c r="P1491" s="79"/>
      <c r="Q1491" s="79"/>
    </row>
    <row r="1492" spans="2:17" s="10" customFormat="1" x14ac:dyDescent="0.35">
      <c r="B1492" s="60"/>
      <c r="C1492" s="78"/>
      <c r="D1492" s="78"/>
      <c r="E1492" s="78"/>
      <c r="F1492" s="78"/>
      <c r="G1492" s="79"/>
      <c r="H1492" s="78"/>
      <c r="I1492" s="79"/>
      <c r="J1492" s="79"/>
      <c r="K1492" s="79"/>
      <c r="L1492" s="78"/>
      <c r="M1492" s="48"/>
      <c r="N1492" s="61"/>
      <c r="O1492" s="79"/>
      <c r="P1492" s="79"/>
      <c r="Q1492" s="79"/>
    </row>
    <row r="1493" spans="2:17" s="10" customFormat="1" x14ac:dyDescent="0.35">
      <c r="B1493" s="60"/>
      <c r="C1493" s="78"/>
      <c r="D1493" s="78"/>
      <c r="E1493" s="78"/>
      <c r="F1493" s="78"/>
      <c r="G1493" s="79"/>
      <c r="H1493" s="78"/>
      <c r="I1493" s="79"/>
      <c r="J1493" s="79"/>
      <c r="K1493" s="79"/>
      <c r="L1493" s="78"/>
      <c r="M1493" s="48"/>
      <c r="N1493" s="61"/>
      <c r="O1493" s="79"/>
      <c r="P1493" s="79"/>
      <c r="Q1493" s="79"/>
    </row>
    <row r="1494" spans="2:17" s="121" customFormat="1" x14ac:dyDescent="0.35">
      <c r="B1494" s="519" t="s">
        <v>18</v>
      </c>
      <c r="C1494" s="484"/>
      <c r="D1494" s="484"/>
      <c r="E1494" s="484"/>
      <c r="F1494" s="445"/>
      <c r="G1494" s="431" t="s">
        <v>1146</v>
      </c>
      <c r="H1494" s="382"/>
      <c r="I1494" s="382"/>
      <c r="J1494" s="361"/>
      <c r="K1494" s="431" t="s">
        <v>1145</v>
      </c>
      <c r="L1494" s="382"/>
      <c r="M1494" s="382"/>
      <c r="N1494" s="382"/>
      <c r="O1494" s="382"/>
      <c r="P1494" s="382"/>
      <c r="Q1494" s="361"/>
    </row>
    <row r="1495" spans="2:17" s="121" customFormat="1" x14ac:dyDescent="0.35">
      <c r="B1495" s="498" t="s">
        <v>18</v>
      </c>
      <c r="C1495" s="473"/>
      <c r="D1495" s="473"/>
      <c r="E1495" s="473"/>
      <c r="F1495" s="449"/>
      <c r="G1495" s="431" t="s">
        <v>1144</v>
      </c>
      <c r="H1495" s="361"/>
      <c r="I1495" s="122" t="s">
        <v>1143</v>
      </c>
      <c r="J1495" s="122" t="s">
        <v>1142</v>
      </c>
      <c r="K1495" s="431" t="s">
        <v>1141</v>
      </c>
      <c r="L1495" s="361"/>
      <c r="M1495" s="431" t="s">
        <v>1140</v>
      </c>
      <c r="N1495" s="361"/>
      <c r="O1495" s="508" t="s">
        <v>1139</v>
      </c>
      <c r="P1495" s="509"/>
      <c r="Q1495" s="510"/>
    </row>
    <row r="1496" spans="2:17" x14ac:dyDescent="0.35">
      <c r="B1496" s="425" t="s">
        <v>4</v>
      </c>
      <c r="C1496" s="382"/>
      <c r="D1496" s="382"/>
      <c r="E1496" s="382"/>
      <c r="F1496" s="361"/>
      <c r="G1496" s="425" t="s">
        <v>18</v>
      </c>
      <c r="H1496" s="361"/>
      <c r="I1496" s="52" t="s">
        <v>18</v>
      </c>
      <c r="J1496" s="52" t="s">
        <v>18</v>
      </c>
      <c r="K1496" s="425" t="s">
        <v>18</v>
      </c>
      <c r="L1496" s="361"/>
      <c r="M1496" s="47" t="s">
        <v>18</v>
      </c>
      <c r="N1496" s="53" t="s">
        <v>18</v>
      </c>
      <c r="O1496" s="455" t="s">
        <v>18</v>
      </c>
      <c r="P1496" s="530"/>
      <c r="Q1496" s="462"/>
    </row>
    <row r="1497" spans="2:17" x14ac:dyDescent="0.35">
      <c r="B1497" s="518" t="s">
        <v>207</v>
      </c>
      <c r="C1497" s="473"/>
      <c r="D1497" s="473"/>
      <c r="E1497" s="473"/>
      <c r="F1497" s="449"/>
      <c r="G1497" s="518" t="s">
        <v>18</v>
      </c>
      <c r="H1497" s="449"/>
      <c r="I1497" s="54" t="s">
        <v>18</v>
      </c>
      <c r="J1497" s="54" t="s">
        <v>18</v>
      </c>
      <c r="K1497" s="518" t="s">
        <v>18</v>
      </c>
      <c r="L1497" s="449"/>
      <c r="M1497" s="55" t="s">
        <v>18</v>
      </c>
      <c r="N1497" s="56" t="s">
        <v>18</v>
      </c>
      <c r="O1497" s="455" t="s">
        <v>18</v>
      </c>
      <c r="P1497" s="530"/>
      <c r="Q1497" s="462"/>
    </row>
    <row r="1498" spans="2:17" x14ac:dyDescent="0.35">
      <c r="B1498" s="47" t="s">
        <v>18</v>
      </c>
      <c r="C1498" s="462" t="s">
        <v>38</v>
      </c>
      <c r="D1498" s="382"/>
      <c r="E1498" s="382"/>
      <c r="F1498" s="361"/>
      <c r="G1498" s="425" t="s">
        <v>18</v>
      </c>
      <c r="H1498" s="361"/>
      <c r="I1498" s="52" t="s">
        <v>18</v>
      </c>
      <c r="J1498" s="52" t="s">
        <v>18</v>
      </c>
      <c r="K1498" s="425" t="s">
        <v>18</v>
      </c>
      <c r="L1498" s="361"/>
      <c r="M1498" s="47" t="s">
        <v>18</v>
      </c>
      <c r="N1498" s="53" t="s">
        <v>18</v>
      </c>
      <c r="O1498" s="455" t="s">
        <v>18</v>
      </c>
      <c r="P1498" s="530"/>
      <c r="Q1498" s="462"/>
    </row>
    <row r="1499" spans="2:17" x14ac:dyDescent="0.35">
      <c r="B1499" s="47" t="s">
        <v>18</v>
      </c>
      <c r="C1499" s="462" t="s">
        <v>134</v>
      </c>
      <c r="D1499" s="382"/>
      <c r="E1499" s="382"/>
      <c r="F1499" s="361"/>
      <c r="G1499" s="425" t="s">
        <v>18</v>
      </c>
      <c r="H1499" s="361"/>
      <c r="I1499" s="52" t="s">
        <v>18</v>
      </c>
      <c r="J1499" s="52" t="s">
        <v>18</v>
      </c>
      <c r="K1499" s="425" t="s">
        <v>18</v>
      </c>
      <c r="L1499" s="361"/>
      <c r="M1499" s="47" t="s">
        <v>18</v>
      </c>
      <c r="N1499" s="53" t="s">
        <v>18</v>
      </c>
      <c r="O1499" s="455" t="s">
        <v>18</v>
      </c>
      <c r="P1499" s="530"/>
      <c r="Q1499" s="462"/>
    </row>
    <row r="1500" spans="2:17" x14ac:dyDescent="0.35">
      <c r="B1500" s="27" t="s">
        <v>18</v>
      </c>
      <c r="C1500" s="57" t="s">
        <v>18</v>
      </c>
      <c r="D1500" s="427" t="s">
        <v>142</v>
      </c>
      <c r="E1500" s="382"/>
      <c r="F1500" s="361"/>
      <c r="G1500" s="451" t="s">
        <v>220</v>
      </c>
      <c r="H1500" s="361"/>
      <c r="I1500" s="38" t="s">
        <v>355</v>
      </c>
      <c r="J1500" s="38" t="s">
        <v>354</v>
      </c>
      <c r="K1500" s="451" t="s">
        <v>353</v>
      </c>
      <c r="L1500" s="361"/>
      <c r="M1500" s="44" t="s">
        <v>356</v>
      </c>
      <c r="N1500" s="58" t="s">
        <v>224</v>
      </c>
      <c r="O1500" s="466" t="s">
        <v>287</v>
      </c>
      <c r="P1500" s="531"/>
      <c r="Q1500" s="532"/>
    </row>
    <row r="1501" spans="2:17" x14ac:dyDescent="0.35">
      <c r="B1501" s="511" t="s">
        <v>280</v>
      </c>
      <c r="C1501" s="484"/>
      <c r="D1501" s="484"/>
      <c r="E1501" s="484"/>
      <c r="F1501" s="445"/>
      <c r="G1501" s="512" t="s">
        <v>220</v>
      </c>
      <c r="H1501" s="445"/>
      <c r="I1501" s="76" t="s">
        <v>355</v>
      </c>
      <c r="J1501" s="76" t="s">
        <v>354</v>
      </c>
      <c r="K1501" s="512" t="s">
        <v>353</v>
      </c>
      <c r="L1501" s="445"/>
      <c r="M1501" s="95" t="s">
        <v>18</v>
      </c>
      <c r="N1501" s="85" t="s">
        <v>18</v>
      </c>
      <c r="O1501" s="543" t="s">
        <v>287</v>
      </c>
      <c r="P1501" s="544"/>
      <c r="Q1501" s="545"/>
    </row>
    <row r="1502" spans="2:17" x14ac:dyDescent="0.35">
      <c r="B1502" s="513" t="s">
        <v>271</v>
      </c>
      <c r="C1502" s="514"/>
      <c r="D1502" s="514"/>
      <c r="E1502" s="514"/>
      <c r="F1502" s="515"/>
      <c r="G1502" s="516" t="s">
        <v>220</v>
      </c>
      <c r="H1502" s="515"/>
      <c r="I1502" s="96" t="s">
        <v>355</v>
      </c>
      <c r="J1502" s="96" t="s">
        <v>354</v>
      </c>
      <c r="K1502" s="516" t="s">
        <v>353</v>
      </c>
      <c r="L1502" s="515"/>
      <c r="M1502" s="97" t="s">
        <v>18</v>
      </c>
      <c r="N1502" s="98" t="s">
        <v>18</v>
      </c>
      <c r="O1502" s="541" t="s">
        <v>287</v>
      </c>
      <c r="P1502" s="542"/>
      <c r="Q1502" s="482"/>
    </row>
    <row r="1503" spans="2:17" x14ac:dyDescent="0.35">
      <c r="B1503" s="55" t="s">
        <v>18</v>
      </c>
      <c r="C1503" s="538" t="s">
        <v>150</v>
      </c>
      <c r="D1503" s="473"/>
      <c r="E1503" s="473"/>
      <c r="F1503" s="449"/>
      <c r="G1503" s="518" t="s">
        <v>18</v>
      </c>
      <c r="H1503" s="449"/>
      <c r="I1503" s="54" t="s">
        <v>18</v>
      </c>
      <c r="J1503" s="54" t="s">
        <v>18</v>
      </c>
      <c r="K1503" s="518" t="s">
        <v>18</v>
      </c>
      <c r="L1503" s="449"/>
      <c r="M1503" s="55" t="s">
        <v>18</v>
      </c>
      <c r="N1503" s="56" t="s">
        <v>18</v>
      </c>
      <c r="O1503" s="561" t="s">
        <v>18</v>
      </c>
      <c r="P1503" s="562"/>
      <c r="Q1503" s="538"/>
    </row>
    <row r="1504" spans="2:17" x14ac:dyDescent="0.35">
      <c r="B1504" s="47" t="s">
        <v>18</v>
      </c>
      <c r="C1504" s="462" t="s">
        <v>165</v>
      </c>
      <c r="D1504" s="382"/>
      <c r="E1504" s="382"/>
      <c r="F1504" s="361"/>
      <c r="G1504" s="425" t="s">
        <v>18</v>
      </c>
      <c r="H1504" s="361"/>
      <c r="I1504" s="52" t="s">
        <v>18</v>
      </c>
      <c r="J1504" s="52" t="s">
        <v>18</v>
      </c>
      <c r="K1504" s="425" t="s">
        <v>18</v>
      </c>
      <c r="L1504" s="361"/>
      <c r="M1504" s="47" t="s">
        <v>18</v>
      </c>
      <c r="N1504" s="53" t="s">
        <v>18</v>
      </c>
      <c r="O1504" s="455" t="s">
        <v>18</v>
      </c>
      <c r="P1504" s="530"/>
      <c r="Q1504" s="462"/>
    </row>
    <row r="1505" spans="2:17" x14ac:dyDescent="0.35">
      <c r="B1505" s="27" t="s">
        <v>18</v>
      </c>
      <c r="C1505" s="57" t="s">
        <v>18</v>
      </c>
      <c r="D1505" s="427" t="s">
        <v>166</v>
      </c>
      <c r="E1505" s="382"/>
      <c r="F1505" s="361"/>
      <c r="G1505" s="451" t="s">
        <v>18</v>
      </c>
      <c r="H1505" s="361"/>
      <c r="I1505" s="38" t="s">
        <v>18</v>
      </c>
      <c r="J1505" s="38" t="s">
        <v>18</v>
      </c>
      <c r="K1505" s="451" t="s">
        <v>18</v>
      </c>
      <c r="L1505" s="361"/>
      <c r="M1505" s="44" t="s">
        <v>18</v>
      </c>
      <c r="N1505" s="58" t="s">
        <v>18</v>
      </c>
      <c r="O1505" s="466" t="s">
        <v>18</v>
      </c>
      <c r="P1505" s="531"/>
      <c r="Q1505" s="532"/>
    </row>
    <row r="1506" spans="2:17" x14ac:dyDescent="0.35">
      <c r="B1506" s="27" t="s">
        <v>18</v>
      </c>
      <c r="C1506" s="57" t="s">
        <v>18</v>
      </c>
      <c r="D1506" s="57" t="s">
        <v>18</v>
      </c>
      <c r="E1506" s="427" t="s">
        <v>352</v>
      </c>
      <c r="F1506" s="361"/>
      <c r="G1506" s="451" t="s">
        <v>220</v>
      </c>
      <c r="H1506" s="361"/>
      <c r="I1506" s="38" t="s">
        <v>220</v>
      </c>
      <c r="J1506" s="38" t="s">
        <v>220</v>
      </c>
      <c r="K1506" s="451" t="s">
        <v>351</v>
      </c>
      <c r="L1506" s="361"/>
      <c r="M1506" s="44" t="s">
        <v>309</v>
      </c>
      <c r="N1506" s="58" t="s">
        <v>224</v>
      </c>
      <c r="O1506" s="466" t="s">
        <v>220</v>
      </c>
      <c r="P1506" s="531"/>
      <c r="Q1506" s="532"/>
    </row>
    <row r="1507" spans="2:17" x14ac:dyDescent="0.35">
      <c r="B1507" s="27" t="s">
        <v>18</v>
      </c>
      <c r="C1507" s="57" t="s">
        <v>18</v>
      </c>
      <c r="D1507" s="57" t="s">
        <v>18</v>
      </c>
      <c r="E1507" s="427" t="s">
        <v>350</v>
      </c>
      <c r="F1507" s="361"/>
      <c r="G1507" s="451" t="s">
        <v>220</v>
      </c>
      <c r="H1507" s="361"/>
      <c r="I1507" s="38" t="s">
        <v>349</v>
      </c>
      <c r="J1507" s="38" t="s">
        <v>220</v>
      </c>
      <c r="K1507" s="451" t="s">
        <v>220</v>
      </c>
      <c r="L1507" s="361"/>
      <c r="M1507" s="44" t="s">
        <v>220</v>
      </c>
      <c r="N1507" s="58" t="s">
        <v>224</v>
      </c>
      <c r="O1507" s="466" t="s">
        <v>220</v>
      </c>
      <c r="P1507" s="531"/>
      <c r="Q1507" s="532"/>
    </row>
    <row r="1508" spans="2:17" x14ac:dyDescent="0.35">
      <c r="B1508" s="27" t="s">
        <v>18</v>
      </c>
      <c r="C1508" s="57" t="s">
        <v>18</v>
      </c>
      <c r="D1508" s="57" t="s">
        <v>18</v>
      </c>
      <c r="E1508" s="427" t="s">
        <v>348</v>
      </c>
      <c r="F1508" s="361"/>
      <c r="G1508" s="451" t="s">
        <v>220</v>
      </c>
      <c r="H1508" s="361"/>
      <c r="I1508" s="38" t="s">
        <v>220</v>
      </c>
      <c r="J1508" s="38" t="s">
        <v>347</v>
      </c>
      <c r="K1508" s="451" t="s">
        <v>220</v>
      </c>
      <c r="L1508" s="361"/>
      <c r="M1508" s="44" t="s">
        <v>220</v>
      </c>
      <c r="N1508" s="58" t="s">
        <v>224</v>
      </c>
      <c r="O1508" s="466" t="s">
        <v>220</v>
      </c>
      <c r="P1508" s="531"/>
      <c r="Q1508" s="532"/>
    </row>
    <row r="1509" spans="2:17" x14ac:dyDescent="0.35">
      <c r="B1509" s="27" t="s">
        <v>18</v>
      </c>
      <c r="C1509" s="57" t="s">
        <v>18</v>
      </c>
      <c r="D1509" s="57" t="s">
        <v>18</v>
      </c>
      <c r="E1509" s="427" t="s">
        <v>168</v>
      </c>
      <c r="F1509" s="361"/>
      <c r="G1509" s="451" t="s">
        <v>220</v>
      </c>
      <c r="H1509" s="361"/>
      <c r="I1509" s="38" t="s">
        <v>220</v>
      </c>
      <c r="J1509" s="38" t="s">
        <v>220</v>
      </c>
      <c r="K1509" s="451" t="s">
        <v>220</v>
      </c>
      <c r="L1509" s="361"/>
      <c r="M1509" s="44" t="s">
        <v>307</v>
      </c>
      <c r="N1509" s="58" t="s">
        <v>224</v>
      </c>
      <c r="O1509" s="466" t="s">
        <v>346</v>
      </c>
      <c r="P1509" s="531"/>
      <c r="Q1509" s="532"/>
    </row>
    <row r="1510" spans="2:17" x14ac:dyDescent="0.35">
      <c r="B1510" s="27" t="s">
        <v>18</v>
      </c>
      <c r="C1510" s="57" t="s">
        <v>18</v>
      </c>
      <c r="D1510" s="57" t="s">
        <v>18</v>
      </c>
      <c r="E1510" s="427" t="s">
        <v>169</v>
      </c>
      <c r="F1510" s="361"/>
      <c r="G1510" s="451" t="s">
        <v>220</v>
      </c>
      <c r="H1510" s="361"/>
      <c r="I1510" s="38" t="s">
        <v>220</v>
      </c>
      <c r="J1510" s="38" t="s">
        <v>220</v>
      </c>
      <c r="K1510" s="451" t="s">
        <v>220</v>
      </c>
      <c r="L1510" s="361"/>
      <c r="M1510" s="44" t="s">
        <v>307</v>
      </c>
      <c r="N1510" s="58" t="s">
        <v>224</v>
      </c>
      <c r="O1510" s="466" t="s">
        <v>345</v>
      </c>
      <c r="P1510" s="531"/>
      <c r="Q1510" s="532"/>
    </row>
    <row r="1511" spans="2:17" s="173" customFormat="1" x14ac:dyDescent="0.35">
      <c r="B1511" s="179"/>
      <c r="C1511" s="179"/>
      <c r="D1511" s="179"/>
      <c r="E1511" s="179"/>
      <c r="F1511" s="182"/>
      <c r="G1511" s="199"/>
      <c r="H1511" s="182"/>
      <c r="I1511" s="199"/>
      <c r="J1511" s="199"/>
      <c r="K1511" s="199"/>
      <c r="L1511" s="182"/>
      <c r="M1511" s="199"/>
      <c r="N1511" s="181"/>
      <c r="O1511" s="199"/>
      <c r="P1511" s="199"/>
      <c r="Q1511" s="199"/>
    </row>
    <row r="1512" spans="2:17" s="173" customFormat="1" x14ac:dyDescent="0.35">
      <c r="B1512" s="179"/>
      <c r="C1512" s="179"/>
      <c r="D1512" s="179"/>
      <c r="E1512" s="179"/>
      <c r="F1512" s="182"/>
      <c r="G1512" s="199"/>
      <c r="H1512" s="182"/>
      <c r="I1512" s="199"/>
      <c r="J1512" s="199"/>
      <c r="K1512" s="199"/>
      <c r="L1512" s="182"/>
      <c r="M1512" s="199"/>
      <c r="N1512" s="181"/>
      <c r="O1512" s="199"/>
      <c r="P1512" s="199"/>
      <c r="Q1512" s="199"/>
    </row>
    <row r="1513" spans="2:17" x14ac:dyDescent="0.35">
      <c r="B1513" s="49"/>
      <c r="C1513" s="49"/>
      <c r="D1513" s="49"/>
      <c r="E1513" s="49"/>
      <c r="F1513" s="74"/>
      <c r="G1513" s="86"/>
      <c r="H1513" s="74"/>
      <c r="I1513" s="86"/>
      <c r="J1513" s="86"/>
      <c r="K1513" s="86"/>
      <c r="L1513" s="74"/>
      <c r="M1513" s="86"/>
      <c r="N1513" s="72"/>
      <c r="O1513" s="86"/>
      <c r="P1513" s="86"/>
      <c r="Q1513" s="86"/>
    </row>
    <row r="1514" spans="2:17" x14ac:dyDescent="0.35">
      <c r="B1514" s="49"/>
      <c r="C1514" s="49"/>
      <c r="D1514" s="49"/>
      <c r="E1514" s="49"/>
      <c r="F1514" s="74"/>
      <c r="G1514" s="86"/>
      <c r="H1514" s="74"/>
      <c r="I1514" s="86"/>
      <c r="J1514" s="86"/>
      <c r="K1514" s="86"/>
      <c r="L1514" s="74"/>
      <c r="M1514" s="86"/>
      <c r="N1514" s="72"/>
      <c r="O1514" s="86"/>
      <c r="P1514" s="86"/>
      <c r="Q1514" s="86"/>
    </row>
    <row r="1515" spans="2:17" s="121" customFormat="1" x14ac:dyDescent="0.35">
      <c r="B1515" s="519" t="s">
        <v>18</v>
      </c>
      <c r="C1515" s="484"/>
      <c r="D1515" s="484"/>
      <c r="E1515" s="484"/>
      <c r="F1515" s="445"/>
      <c r="G1515" s="431" t="s">
        <v>1146</v>
      </c>
      <c r="H1515" s="382"/>
      <c r="I1515" s="382"/>
      <c r="J1515" s="361"/>
      <c r="K1515" s="431" t="s">
        <v>1145</v>
      </c>
      <c r="L1515" s="382"/>
      <c r="M1515" s="382"/>
      <c r="N1515" s="382"/>
      <c r="O1515" s="382"/>
      <c r="P1515" s="382"/>
      <c r="Q1515" s="361"/>
    </row>
    <row r="1516" spans="2:17" s="121" customFormat="1" x14ac:dyDescent="0.35">
      <c r="B1516" s="498" t="s">
        <v>18</v>
      </c>
      <c r="C1516" s="473"/>
      <c r="D1516" s="473"/>
      <c r="E1516" s="473"/>
      <c r="F1516" s="449"/>
      <c r="G1516" s="431" t="s">
        <v>1144</v>
      </c>
      <c r="H1516" s="361"/>
      <c r="I1516" s="122" t="s">
        <v>1143</v>
      </c>
      <c r="J1516" s="122" t="s">
        <v>1142</v>
      </c>
      <c r="K1516" s="431" t="s">
        <v>1141</v>
      </c>
      <c r="L1516" s="361"/>
      <c r="M1516" s="431" t="s">
        <v>1140</v>
      </c>
      <c r="N1516" s="361"/>
      <c r="O1516" s="508" t="s">
        <v>1139</v>
      </c>
      <c r="P1516" s="509"/>
      <c r="Q1516" s="510"/>
    </row>
    <row r="1517" spans="2:17" x14ac:dyDescent="0.35">
      <c r="B1517" s="27" t="s">
        <v>18</v>
      </c>
      <c r="C1517" s="57" t="s">
        <v>18</v>
      </c>
      <c r="D1517" s="57" t="s">
        <v>18</v>
      </c>
      <c r="E1517" s="427" t="s">
        <v>344</v>
      </c>
      <c r="F1517" s="361"/>
      <c r="G1517" s="451" t="s">
        <v>220</v>
      </c>
      <c r="H1517" s="361"/>
      <c r="I1517" s="38" t="s">
        <v>220</v>
      </c>
      <c r="J1517" s="38" t="s">
        <v>220</v>
      </c>
      <c r="K1517" s="451" t="s">
        <v>343</v>
      </c>
      <c r="L1517" s="361"/>
      <c r="M1517" s="44" t="s">
        <v>309</v>
      </c>
      <c r="N1517" s="58" t="s">
        <v>224</v>
      </c>
      <c r="O1517" s="466" t="s">
        <v>220</v>
      </c>
      <c r="P1517" s="531"/>
      <c r="Q1517" s="532"/>
    </row>
    <row r="1518" spans="2:17" x14ac:dyDescent="0.35">
      <c r="B1518" s="27" t="s">
        <v>18</v>
      </c>
      <c r="C1518" s="57" t="s">
        <v>18</v>
      </c>
      <c r="D1518" s="57" t="s">
        <v>18</v>
      </c>
      <c r="E1518" s="427" t="s">
        <v>170</v>
      </c>
      <c r="F1518" s="361"/>
      <c r="G1518" s="451" t="s">
        <v>220</v>
      </c>
      <c r="H1518" s="361"/>
      <c r="I1518" s="38" t="s">
        <v>220</v>
      </c>
      <c r="J1518" s="38" t="s">
        <v>220</v>
      </c>
      <c r="K1518" s="451" t="s">
        <v>220</v>
      </c>
      <c r="L1518" s="361"/>
      <c r="M1518" s="44" t="s">
        <v>307</v>
      </c>
      <c r="N1518" s="58" t="s">
        <v>224</v>
      </c>
      <c r="O1518" s="466" t="s">
        <v>342</v>
      </c>
      <c r="P1518" s="531"/>
      <c r="Q1518" s="532"/>
    </row>
    <row r="1519" spans="2:17" x14ac:dyDescent="0.35">
      <c r="B1519" s="27" t="s">
        <v>18</v>
      </c>
      <c r="C1519" s="57" t="s">
        <v>18</v>
      </c>
      <c r="D1519" s="57" t="s">
        <v>18</v>
      </c>
      <c r="E1519" s="427" t="s">
        <v>341</v>
      </c>
      <c r="F1519" s="361"/>
      <c r="G1519" s="451" t="s">
        <v>220</v>
      </c>
      <c r="H1519" s="361"/>
      <c r="I1519" s="38" t="s">
        <v>220</v>
      </c>
      <c r="J1519" s="38" t="s">
        <v>220</v>
      </c>
      <c r="K1519" s="451" t="s">
        <v>226</v>
      </c>
      <c r="L1519" s="361"/>
      <c r="M1519" s="44" t="s">
        <v>309</v>
      </c>
      <c r="N1519" s="58" t="s">
        <v>224</v>
      </c>
      <c r="O1519" s="466" t="s">
        <v>220</v>
      </c>
      <c r="P1519" s="531"/>
      <c r="Q1519" s="532"/>
    </row>
    <row r="1520" spans="2:17" x14ac:dyDescent="0.35">
      <c r="B1520" s="27" t="s">
        <v>18</v>
      </c>
      <c r="C1520" s="57" t="s">
        <v>18</v>
      </c>
      <c r="D1520" s="57" t="s">
        <v>18</v>
      </c>
      <c r="E1520" s="427" t="s">
        <v>340</v>
      </c>
      <c r="F1520" s="361"/>
      <c r="G1520" s="451" t="s">
        <v>220</v>
      </c>
      <c r="H1520" s="361"/>
      <c r="I1520" s="38" t="s">
        <v>220</v>
      </c>
      <c r="J1520" s="38" t="s">
        <v>220</v>
      </c>
      <c r="K1520" s="451" t="s">
        <v>339</v>
      </c>
      <c r="L1520" s="361"/>
      <c r="M1520" s="44" t="s">
        <v>309</v>
      </c>
      <c r="N1520" s="58" t="s">
        <v>224</v>
      </c>
      <c r="O1520" s="466" t="s">
        <v>220</v>
      </c>
      <c r="P1520" s="531"/>
      <c r="Q1520" s="532"/>
    </row>
    <row r="1521" spans="2:17" x14ac:dyDescent="0.35">
      <c r="B1521" s="27" t="s">
        <v>18</v>
      </c>
      <c r="C1521" s="57" t="s">
        <v>18</v>
      </c>
      <c r="D1521" s="57" t="s">
        <v>18</v>
      </c>
      <c r="E1521" s="427" t="s">
        <v>338</v>
      </c>
      <c r="F1521" s="361"/>
      <c r="G1521" s="451" t="s">
        <v>220</v>
      </c>
      <c r="H1521" s="361"/>
      <c r="I1521" s="38" t="s">
        <v>220</v>
      </c>
      <c r="J1521" s="38" t="s">
        <v>337</v>
      </c>
      <c r="K1521" s="451" t="s">
        <v>220</v>
      </c>
      <c r="L1521" s="361"/>
      <c r="M1521" s="44" t="s">
        <v>220</v>
      </c>
      <c r="N1521" s="58" t="s">
        <v>224</v>
      </c>
      <c r="O1521" s="466" t="s">
        <v>220</v>
      </c>
      <c r="P1521" s="531"/>
      <c r="Q1521" s="532"/>
    </row>
    <row r="1522" spans="2:17" x14ac:dyDescent="0.35">
      <c r="B1522" s="27" t="s">
        <v>18</v>
      </c>
      <c r="C1522" s="57" t="s">
        <v>18</v>
      </c>
      <c r="D1522" s="57" t="s">
        <v>18</v>
      </c>
      <c r="E1522" s="427" t="s">
        <v>336</v>
      </c>
      <c r="F1522" s="361"/>
      <c r="G1522" s="451" t="s">
        <v>220</v>
      </c>
      <c r="H1522" s="361"/>
      <c r="I1522" s="38" t="s">
        <v>220</v>
      </c>
      <c r="J1522" s="38" t="s">
        <v>220</v>
      </c>
      <c r="K1522" s="451" t="s">
        <v>335</v>
      </c>
      <c r="L1522" s="361"/>
      <c r="M1522" s="44" t="s">
        <v>309</v>
      </c>
      <c r="N1522" s="58" t="s">
        <v>224</v>
      </c>
      <c r="O1522" s="466" t="s">
        <v>220</v>
      </c>
      <c r="P1522" s="531"/>
      <c r="Q1522" s="532"/>
    </row>
    <row r="1523" spans="2:17" x14ac:dyDescent="0.35">
      <c r="B1523" s="27" t="s">
        <v>18</v>
      </c>
      <c r="C1523" s="57" t="s">
        <v>18</v>
      </c>
      <c r="D1523" s="57" t="s">
        <v>18</v>
      </c>
      <c r="E1523" s="427" t="s">
        <v>334</v>
      </c>
      <c r="F1523" s="361"/>
      <c r="G1523" s="451" t="s">
        <v>220</v>
      </c>
      <c r="H1523" s="361"/>
      <c r="I1523" s="38" t="s">
        <v>220</v>
      </c>
      <c r="J1523" s="38" t="s">
        <v>220</v>
      </c>
      <c r="K1523" s="451" t="s">
        <v>333</v>
      </c>
      <c r="L1523" s="361"/>
      <c r="M1523" s="44" t="s">
        <v>309</v>
      </c>
      <c r="N1523" s="58" t="s">
        <v>224</v>
      </c>
      <c r="O1523" s="466" t="s">
        <v>220</v>
      </c>
      <c r="P1523" s="531"/>
      <c r="Q1523" s="532"/>
    </row>
    <row r="1524" spans="2:17" x14ac:dyDescent="0.35">
      <c r="B1524" s="27" t="s">
        <v>18</v>
      </c>
      <c r="C1524" s="57" t="s">
        <v>18</v>
      </c>
      <c r="D1524" s="57" t="s">
        <v>18</v>
      </c>
      <c r="E1524" s="427" t="s">
        <v>171</v>
      </c>
      <c r="F1524" s="361"/>
      <c r="G1524" s="451" t="s">
        <v>220</v>
      </c>
      <c r="H1524" s="361"/>
      <c r="I1524" s="38" t="s">
        <v>220</v>
      </c>
      <c r="J1524" s="38" t="s">
        <v>220</v>
      </c>
      <c r="K1524" s="451" t="s">
        <v>220</v>
      </c>
      <c r="L1524" s="361"/>
      <c r="M1524" s="44" t="s">
        <v>307</v>
      </c>
      <c r="N1524" s="58" t="s">
        <v>224</v>
      </c>
      <c r="O1524" s="466" t="s">
        <v>332</v>
      </c>
      <c r="P1524" s="531"/>
      <c r="Q1524" s="532"/>
    </row>
    <row r="1525" spans="2:17" x14ac:dyDescent="0.35">
      <c r="B1525" s="27" t="s">
        <v>18</v>
      </c>
      <c r="C1525" s="57" t="s">
        <v>18</v>
      </c>
      <c r="D1525" s="427" t="s">
        <v>172</v>
      </c>
      <c r="E1525" s="382"/>
      <c r="F1525" s="361"/>
      <c r="G1525" s="451" t="s">
        <v>18</v>
      </c>
      <c r="H1525" s="361"/>
      <c r="I1525" s="38" t="s">
        <v>18</v>
      </c>
      <c r="J1525" s="38" t="s">
        <v>18</v>
      </c>
      <c r="K1525" s="451" t="s">
        <v>18</v>
      </c>
      <c r="L1525" s="361"/>
      <c r="M1525" s="44" t="s">
        <v>18</v>
      </c>
      <c r="N1525" s="58" t="s">
        <v>18</v>
      </c>
      <c r="O1525" s="466" t="s">
        <v>18</v>
      </c>
      <c r="P1525" s="531"/>
      <c r="Q1525" s="532"/>
    </row>
    <row r="1526" spans="2:17" x14ac:dyDescent="0.35">
      <c r="B1526" s="83" t="s">
        <v>18</v>
      </c>
      <c r="C1526" s="84" t="s">
        <v>18</v>
      </c>
      <c r="D1526" s="84" t="s">
        <v>18</v>
      </c>
      <c r="E1526" s="536" t="s">
        <v>172</v>
      </c>
      <c r="F1526" s="445"/>
      <c r="G1526" s="485" t="s">
        <v>220</v>
      </c>
      <c r="H1526" s="445"/>
      <c r="I1526" s="80" t="s">
        <v>331</v>
      </c>
      <c r="J1526" s="80" t="s">
        <v>330</v>
      </c>
      <c r="K1526" s="485" t="s">
        <v>220</v>
      </c>
      <c r="L1526" s="445"/>
      <c r="M1526" s="81" t="s">
        <v>220</v>
      </c>
      <c r="N1526" s="88" t="s">
        <v>224</v>
      </c>
      <c r="O1526" s="486" t="s">
        <v>220</v>
      </c>
      <c r="P1526" s="551"/>
      <c r="Q1526" s="552"/>
    </row>
    <row r="1527" spans="2:17" x14ac:dyDescent="0.35">
      <c r="B1527" s="102" t="s">
        <v>18</v>
      </c>
      <c r="C1527" s="103" t="s">
        <v>18</v>
      </c>
      <c r="D1527" s="103" t="s">
        <v>18</v>
      </c>
      <c r="E1527" s="522" t="s">
        <v>173</v>
      </c>
      <c r="F1527" s="515"/>
      <c r="G1527" s="523" t="s">
        <v>220</v>
      </c>
      <c r="H1527" s="515"/>
      <c r="I1527" s="105" t="s">
        <v>220</v>
      </c>
      <c r="J1527" s="105" t="s">
        <v>220</v>
      </c>
      <c r="K1527" s="523" t="s">
        <v>220</v>
      </c>
      <c r="L1527" s="515"/>
      <c r="M1527" s="106" t="s">
        <v>307</v>
      </c>
      <c r="N1527" s="107" t="s">
        <v>224</v>
      </c>
      <c r="O1527" s="524" t="s">
        <v>329</v>
      </c>
      <c r="P1527" s="525"/>
      <c r="Q1527" s="526"/>
    </row>
    <row r="1528" spans="2:17" x14ac:dyDescent="0.35">
      <c r="B1528" s="89" t="s">
        <v>18</v>
      </c>
      <c r="C1528" s="90" t="s">
        <v>18</v>
      </c>
      <c r="D1528" s="90" t="s">
        <v>18</v>
      </c>
      <c r="E1528" s="520" t="s">
        <v>174</v>
      </c>
      <c r="F1528" s="449"/>
      <c r="G1528" s="521" t="s">
        <v>220</v>
      </c>
      <c r="H1528" s="449"/>
      <c r="I1528" s="91" t="s">
        <v>220</v>
      </c>
      <c r="J1528" s="91" t="s">
        <v>220</v>
      </c>
      <c r="K1528" s="521" t="s">
        <v>220</v>
      </c>
      <c r="L1528" s="449"/>
      <c r="M1528" s="92" t="s">
        <v>307</v>
      </c>
      <c r="N1528" s="93" t="s">
        <v>224</v>
      </c>
      <c r="O1528" s="533" t="s">
        <v>328</v>
      </c>
      <c r="P1528" s="534"/>
      <c r="Q1528" s="535"/>
    </row>
    <row r="1529" spans="2:17" x14ac:dyDescent="0.35">
      <c r="B1529" s="27" t="s">
        <v>18</v>
      </c>
      <c r="C1529" s="57" t="s">
        <v>18</v>
      </c>
      <c r="D1529" s="57" t="s">
        <v>18</v>
      </c>
      <c r="E1529" s="427" t="s">
        <v>176</v>
      </c>
      <c r="F1529" s="361"/>
      <c r="G1529" s="451" t="s">
        <v>220</v>
      </c>
      <c r="H1529" s="361"/>
      <c r="I1529" s="38" t="s">
        <v>220</v>
      </c>
      <c r="J1529" s="38" t="s">
        <v>220</v>
      </c>
      <c r="K1529" s="451" t="s">
        <v>220</v>
      </c>
      <c r="L1529" s="361"/>
      <c r="M1529" s="44" t="s">
        <v>307</v>
      </c>
      <c r="N1529" s="58" t="s">
        <v>224</v>
      </c>
      <c r="O1529" s="466" t="s">
        <v>327</v>
      </c>
      <c r="P1529" s="531"/>
      <c r="Q1529" s="532"/>
    </row>
    <row r="1530" spans="2:17" x14ac:dyDescent="0.35">
      <c r="B1530" s="429" t="s">
        <v>265</v>
      </c>
      <c r="C1530" s="382"/>
      <c r="D1530" s="382"/>
      <c r="E1530" s="382"/>
      <c r="F1530" s="361"/>
      <c r="G1530" s="463" t="s">
        <v>220</v>
      </c>
      <c r="H1530" s="361"/>
      <c r="I1530" s="45" t="s">
        <v>326</v>
      </c>
      <c r="J1530" s="45" t="s">
        <v>325</v>
      </c>
      <c r="K1530" s="463" t="s">
        <v>324</v>
      </c>
      <c r="L1530" s="361"/>
      <c r="M1530" s="47" t="s">
        <v>18</v>
      </c>
      <c r="N1530" s="59" t="s">
        <v>18</v>
      </c>
      <c r="O1530" s="461" t="s">
        <v>323</v>
      </c>
      <c r="P1530" s="539"/>
      <c r="Q1530" s="540"/>
    </row>
    <row r="1531" spans="2:17" x14ac:dyDescent="0.35">
      <c r="B1531" s="429" t="s">
        <v>264</v>
      </c>
      <c r="C1531" s="382"/>
      <c r="D1531" s="382"/>
      <c r="E1531" s="382"/>
      <c r="F1531" s="361"/>
      <c r="G1531" s="463" t="s">
        <v>220</v>
      </c>
      <c r="H1531" s="361"/>
      <c r="I1531" s="45" t="s">
        <v>326</v>
      </c>
      <c r="J1531" s="45" t="s">
        <v>325</v>
      </c>
      <c r="K1531" s="463" t="s">
        <v>324</v>
      </c>
      <c r="L1531" s="361"/>
      <c r="M1531" s="47" t="s">
        <v>18</v>
      </c>
      <c r="N1531" s="59" t="s">
        <v>18</v>
      </c>
      <c r="O1531" s="461" t="s">
        <v>323</v>
      </c>
      <c r="P1531" s="539"/>
      <c r="Q1531" s="540"/>
    </row>
    <row r="1532" spans="2:17" s="173" customFormat="1" x14ac:dyDescent="0.35">
      <c r="B1532" s="179"/>
      <c r="C1532" s="179"/>
      <c r="D1532" s="179"/>
      <c r="E1532" s="179"/>
      <c r="F1532" s="182"/>
      <c r="G1532" s="199"/>
      <c r="H1532" s="182"/>
      <c r="I1532" s="199"/>
      <c r="J1532" s="199"/>
      <c r="K1532" s="199"/>
      <c r="L1532" s="182"/>
      <c r="M1532" s="199"/>
      <c r="N1532" s="181"/>
      <c r="O1532" s="199"/>
      <c r="P1532" s="199"/>
      <c r="Q1532" s="199"/>
    </row>
    <row r="1533" spans="2:17" s="173" customFormat="1" x14ac:dyDescent="0.35">
      <c r="B1533" s="179"/>
      <c r="C1533" s="179"/>
      <c r="D1533" s="179"/>
      <c r="E1533" s="179"/>
      <c r="F1533" s="182"/>
      <c r="G1533" s="199"/>
      <c r="H1533" s="182"/>
      <c r="I1533" s="199"/>
      <c r="J1533" s="199"/>
      <c r="K1533" s="199"/>
      <c r="L1533" s="182"/>
      <c r="M1533" s="199"/>
      <c r="N1533" s="181"/>
      <c r="O1533" s="199"/>
      <c r="P1533" s="199"/>
      <c r="Q1533" s="199"/>
    </row>
    <row r="1534" spans="2:17" s="173" customFormat="1" x14ac:dyDescent="0.35">
      <c r="B1534" s="179"/>
      <c r="C1534" s="179"/>
      <c r="D1534" s="179"/>
      <c r="E1534" s="179"/>
      <c r="F1534" s="182"/>
      <c r="G1534" s="199"/>
      <c r="H1534" s="182"/>
      <c r="I1534" s="199"/>
      <c r="J1534" s="199"/>
      <c r="K1534" s="199"/>
      <c r="L1534" s="182"/>
      <c r="M1534" s="199"/>
      <c r="N1534" s="181"/>
      <c r="O1534" s="199"/>
      <c r="P1534" s="199"/>
      <c r="Q1534" s="199"/>
    </row>
    <row r="1535" spans="2:17" x14ac:dyDescent="0.35">
      <c r="B1535" s="60"/>
      <c r="C1535" s="74"/>
      <c r="D1535" s="74"/>
      <c r="E1535" s="74"/>
      <c r="F1535" s="74"/>
      <c r="G1535" s="79"/>
      <c r="H1535" s="74"/>
      <c r="I1535" s="79"/>
      <c r="J1535" s="79"/>
      <c r="K1535" s="79"/>
      <c r="L1535" s="74"/>
      <c r="M1535" s="48"/>
      <c r="N1535" s="49"/>
      <c r="O1535" s="79"/>
      <c r="P1535" s="79"/>
      <c r="Q1535" s="79"/>
    </row>
    <row r="1536" spans="2:17" s="121" customFormat="1" x14ac:dyDescent="0.35">
      <c r="B1536" s="519" t="s">
        <v>18</v>
      </c>
      <c r="C1536" s="484"/>
      <c r="D1536" s="484"/>
      <c r="E1536" s="484"/>
      <c r="F1536" s="445"/>
      <c r="G1536" s="431" t="s">
        <v>1146</v>
      </c>
      <c r="H1536" s="382"/>
      <c r="I1536" s="382"/>
      <c r="J1536" s="361"/>
      <c r="K1536" s="431" t="s">
        <v>1145</v>
      </c>
      <c r="L1536" s="382"/>
      <c r="M1536" s="382"/>
      <c r="N1536" s="382"/>
      <c r="O1536" s="382"/>
      <c r="P1536" s="382"/>
      <c r="Q1536" s="361"/>
    </row>
    <row r="1537" spans="2:17" s="121" customFormat="1" x14ac:dyDescent="0.35">
      <c r="B1537" s="498" t="s">
        <v>18</v>
      </c>
      <c r="C1537" s="473"/>
      <c r="D1537" s="473"/>
      <c r="E1537" s="473"/>
      <c r="F1537" s="449"/>
      <c r="G1537" s="431" t="s">
        <v>1144</v>
      </c>
      <c r="H1537" s="361"/>
      <c r="I1537" s="122" t="s">
        <v>1143</v>
      </c>
      <c r="J1537" s="122" t="s">
        <v>1142</v>
      </c>
      <c r="K1537" s="431" t="s">
        <v>1141</v>
      </c>
      <c r="L1537" s="361"/>
      <c r="M1537" s="431" t="s">
        <v>1140</v>
      </c>
      <c r="N1537" s="361"/>
      <c r="O1537" s="508" t="s">
        <v>1139</v>
      </c>
      <c r="P1537" s="509"/>
      <c r="Q1537" s="510"/>
    </row>
    <row r="1538" spans="2:17" x14ac:dyDescent="0.35">
      <c r="B1538" s="429" t="s">
        <v>322</v>
      </c>
      <c r="C1538" s="382"/>
      <c r="D1538" s="382"/>
      <c r="E1538" s="382"/>
      <c r="F1538" s="361"/>
      <c r="G1538" s="463" t="s">
        <v>220</v>
      </c>
      <c r="H1538" s="361"/>
      <c r="I1538" s="45" t="s">
        <v>320</v>
      </c>
      <c r="J1538" s="45" t="s">
        <v>319</v>
      </c>
      <c r="K1538" s="463" t="s">
        <v>318</v>
      </c>
      <c r="L1538" s="361"/>
      <c r="M1538" s="47" t="s">
        <v>18</v>
      </c>
      <c r="N1538" s="59" t="s">
        <v>18</v>
      </c>
      <c r="O1538" s="461" t="s">
        <v>317</v>
      </c>
      <c r="P1538" s="539"/>
      <c r="Q1538" s="540"/>
    </row>
    <row r="1539" spans="2:17" x14ac:dyDescent="0.35">
      <c r="B1539" s="429" t="s">
        <v>321</v>
      </c>
      <c r="C1539" s="382"/>
      <c r="D1539" s="382"/>
      <c r="E1539" s="382"/>
      <c r="F1539" s="361"/>
      <c r="G1539" s="429" t="s">
        <v>220</v>
      </c>
      <c r="H1539" s="361"/>
      <c r="I1539" s="37" t="s">
        <v>320</v>
      </c>
      <c r="J1539" s="37" t="s">
        <v>319</v>
      </c>
      <c r="K1539" s="429" t="s">
        <v>318</v>
      </c>
      <c r="L1539" s="361"/>
      <c r="M1539" s="47" t="s">
        <v>18</v>
      </c>
      <c r="N1539" s="59" t="s">
        <v>18</v>
      </c>
      <c r="O1539" s="459" t="s">
        <v>317</v>
      </c>
      <c r="P1539" s="546"/>
      <c r="Q1539" s="547"/>
    </row>
    <row r="1540" spans="2:17" x14ac:dyDescent="0.35">
      <c r="B1540" s="425" t="s">
        <v>3</v>
      </c>
      <c r="C1540" s="382"/>
      <c r="D1540" s="382"/>
      <c r="E1540" s="382"/>
      <c r="F1540" s="361"/>
      <c r="G1540" s="425" t="s">
        <v>18</v>
      </c>
      <c r="H1540" s="361"/>
      <c r="I1540" s="52" t="s">
        <v>18</v>
      </c>
      <c r="J1540" s="52" t="s">
        <v>18</v>
      </c>
      <c r="K1540" s="425" t="s">
        <v>18</v>
      </c>
      <c r="L1540" s="361"/>
      <c r="M1540" s="47" t="s">
        <v>18</v>
      </c>
      <c r="N1540" s="53" t="s">
        <v>18</v>
      </c>
      <c r="O1540" s="455" t="s">
        <v>18</v>
      </c>
      <c r="P1540" s="530"/>
      <c r="Q1540" s="462"/>
    </row>
    <row r="1541" spans="2:17" x14ac:dyDescent="0.35">
      <c r="B1541" s="518" t="s">
        <v>208</v>
      </c>
      <c r="C1541" s="473"/>
      <c r="D1541" s="473"/>
      <c r="E1541" s="473"/>
      <c r="F1541" s="449"/>
      <c r="G1541" s="518" t="s">
        <v>18</v>
      </c>
      <c r="H1541" s="449"/>
      <c r="I1541" s="54" t="s">
        <v>18</v>
      </c>
      <c r="J1541" s="54" t="s">
        <v>18</v>
      </c>
      <c r="K1541" s="518" t="s">
        <v>18</v>
      </c>
      <c r="L1541" s="449"/>
      <c r="M1541" s="55" t="s">
        <v>18</v>
      </c>
      <c r="N1541" s="56" t="s">
        <v>18</v>
      </c>
      <c r="O1541" s="455" t="s">
        <v>18</v>
      </c>
      <c r="P1541" s="530"/>
      <c r="Q1541" s="462"/>
    </row>
    <row r="1542" spans="2:17" x14ac:dyDescent="0.35">
      <c r="B1542" s="47" t="s">
        <v>18</v>
      </c>
      <c r="C1542" s="462" t="s">
        <v>38</v>
      </c>
      <c r="D1542" s="382"/>
      <c r="E1542" s="382"/>
      <c r="F1542" s="361"/>
      <c r="G1542" s="425" t="s">
        <v>18</v>
      </c>
      <c r="H1542" s="361"/>
      <c r="I1542" s="52" t="s">
        <v>18</v>
      </c>
      <c r="J1542" s="52" t="s">
        <v>18</v>
      </c>
      <c r="K1542" s="425" t="s">
        <v>18</v>
      </c>
      <c r="L1542" s="361"/>
      <c r="M1542" s="47" t="s">
        <v>18</v>
      </c>
      <c r="N1542" s="53" t="s">
        <v>18</v>
      </c>
      <c r="O1542" s="455" t="s">
        <v>18</v>
      </c>
      <c r="P1542" s="530"/>
      <c r="Q1542" s="462"/>
    </row>
    <row r="1543" spans="2:17" x14ac:dyDescent="0.35">
      <c r="B1543" s="47" t="s">
        <v>18</v>
      </c>
      <c r="C1543" s="462" t="s">
        <v>43</v>
      </c>
      <c r="D1543" s="382"/>
      <c r="E1543" s="382"/>
      <c r="F1543" s="361"/>
      <c r="G1543" s="425" t="s">
        <v>18</v>
      </c>
      <c r="H1543" s="361"/>
      <c r="I1543" s="52" t="s">
        <v>18</v>
      </c>
      <c r="J1543" s="52" t="s">
        <v>18</v>
      </c>
      <c r="K1543" s="425" t="s">
        <v>18</v>
      </c>
      <c r="L1543" s="361"/>
      <c r="M1543" s="47" t="s">
        <v>18</v>
      </c>
      <c r="N1543" s="53" t="s">
        <v>18</v>
      </c>
      <c r="O1543" s="455" t="s">
        <v>18</v>
      </c>
      <c r="P1543" s="530"/>
      <c r="Q1543" s="462"/>
    </row>
    <row r="1544" spans="2:17" x14ac:dyDescent="0.35">
      <c r="B1544" s="27" t="s">
        <v>18</v>
      </c>
      <c r="C1544" s="57" t="s">
        <v>18</v>
      </c>
      <c r="D1544" s="427" t="s">
        <v>46</v>
      </c>
      <c r="E1544" s="382"/>
      <c r="F1544" s="361"/>
      <c r="G1544" s="451" t="s">
        <v>18</v>
      </c>
      <c r="H1544" s="361"/>
      <c r="I1544" s="38" t="s">
        <v>18</v>
      </c>
      <c r="J1544" s="38" t="s">
        <v>18</v>
      </c>
      <c r="K1544" s="451" t="s">
        <v>18</v>
      </c>
      <c r="L1544" s="361"/>
      <c r="M1544" s="44" t="s">
        <v>18</v>
      </c>
      <c r="N1544" s="58" t="s">
        <v>18</v>
      </c>
      <c r="O1544" s="466" t="s">
        <v>18</v>
      </c>
      <c r="P1544" s="531"/>
      <c r="Q1544" s="532"/>
    </row>
    <row r="1545" spans="2:17" x14ac:dyDescent="0.35">
      <c r="B1545" s="27" t="s">
        <v>18</v>
      </c>
      <c r="C1545" s="57" t="s">
        <v>18</v>
      </c>
      <c r="D1545" s="57" t="s">
        <v>18</v>
      </c>
      <c r="E1545" s="427" t="s">
        <v>316</v>
      </c>
      <c r="F1545" s="361"/>
      <c r="G1545" s="451" t="s">
        <v>220</v>
      </c>
      <c r="H1545" s="361"/>
      <c r="I1545" s="38" t="s">
        <v>220</v>
      </c>
      <c r="J1545" s="38" t="s">
        <v>315</v>
      </c>
      <c r="K1545" s="451" t="s">
        <v>220</v>
      </c>
      <c r="L1545" s="361"/>
      <c r="M1545" s="44" t="s">
        <v>220</v>
      </c>
      <c r="N1545" s="58" t="s">
        <v>224</v>
      </c>
      <c r="O1545" s="466" t="s">
        <v>220</v>
      </c>
      <c r="P1545" s="531"/>
      <c r="Q1545" s="532"/>
    </row>
    <row r="1546" spans="2:17" x14ac:dyDescent="0.35">
      <c r="B1546" s="27" t="s">
        <v>18</v>
      </c>
      <c r="C1546" s="57" t="s">
        <v>18</v>
      </c>
      <c r="D1546" s="57" t="s">
        <v>18</v>
      </c>
      <c r="E1546" s="427" t="s">
        <v>106</v>
      </c>
      <c r="F1546" s="361"/>
      <c r="G1546" s="451" t="s">
        <v>220</v>
      </c>
      <c r="H1546" s="361"/>
      <c r="I1546" s="38" t="s">
        <v>220</v>
      </c>
      <c r="J1546" s="38" t="s">
        <v>220</v>
      </c>
      <c r="K1546" s="451" t="s">
        <v>299</v>
      </c>
      <c r="L1546" s="361"/>
      <c r="M1546" s="44" t="s">
        <v>309</v>
      </c>
      <c r="N1546" s="58" t="s">
        <v>224</v>
      </c>
      <c r="O1546" s="466" t="s">
        <v>220</v>
      </c>
      <c r="P1546" s="531"/>
      <c r="Q1546" s="532"/>
    </row>
    <row r="1547" spans="2:17" x14ac:dyDescent="0.35">
      <c r="B1547" s="27" t="s">
        <v>18</v>
      </c>
      <c r="C1547" s="57" t="s">
        <v>18</v>
      </c>
      <c r="D1547" s="57" t="s">
        <v>18</v>
      </c>
      <c r="E1547" s="427" t="s">
        <v>106</v>
      </c>
      <c r="F1547" s="361"/>
      <c r="G1547" s="451" t="s">
        <v>220</v>
      </c>
      <c r="H1547" s="361"/>
      <c r="I1547" s="38" t="s">
        <v>220</v>
      </c>
      <c r="J1547" s="38" t="s">
        <v>220</v>
      </c>
      <c r="K1547" s="451" t="s">
        <v>220</v>
      </c>
      <c r="L1547" s="361"/>
      <c r="M1547" s="44" t="s">
        <v>307</v>
      </c>
      <c r="N1547" s="58" t="s">
        <v>224</v>
      </c>
      <c r="O1547" s="466" t="s">
        <v>299</v>
      </c>
      <c r="P1547" s="531"/>
      <c r="Q1547" s="532"/>
    </row>
    <row r="1548" spans="2:17" x14ac:dyDescent="0.35">
      <c r="B1548" s="83" t="s">
        <v>18</v>
      </c>
      <c r="C1548" s="84" t="s">
        <v>18</v>
      </c>
      <c r="D1548" s="84" t="s">
        <v>18</v>
      </c>
      <c r="E1548" s="536" t="s">
        <v>314</v>
      </c>
      <c r="F1548" s="445"/>
      <c r="G1548" s="485" t="s">
        <v>220</v>
      </c>
      <c r="H1548" s="445"/>
      <c r="I1548" s="80" t="s">
        <v>220</v>
      </c>
      <c r="J1548" s="80" t="s">
        <v>313</v>
      </c>
      <c r="K1548" s="485" t="s">
        <v>220</v>
      </c>
      <c r="L1548" s="445"/>
      <c r="M1548" s="81" t="s">
        <v>220</v>
      </c>
      <c r="N1548" s="88" t="s">
        <v>224</v>
      </c>
      <c r="O1548" s="486" t="s">
        <v>220</v>
      </c>
      <c r="P1548" s="551"/>
      <c r="Q1548" s="552"/>
    </row>
    <row r="1549" spans="2:17" x14ac:dyDescent="0.35">
      <c r="B1549" s="513" t="s">
        <v>285</v>
      </c>
      <c r="C1549" s="514"/>
      <c r="D1549" s="514"/>
      <c r="E1549" s="514"/>
      <c r="F1549" s="515"/>
      <c r="G1549" s="516" t="s">
        <v>220</v>
      </c>
      <c r="H1549" s="515"/>
      <c r="I1549" s="96" t="s">
        <v>220</v>
      </c>
      <c r="J1549" s="96" t="s">
        <v>311</v>
      </c>
      <c r="K1549" s="516" t="s">
        <v>299</v>
      </c>
      <c r="L1549" s="515"/>
      <c r="M1549" s="97" t="s">
        <v>18</v>
      </c>
      <c r="N1549" s="98" t="s">
        <v>18</v>
      </c>
      <c r="O1549" s="541" t="s">
        <v>299</v>
      </c>
      <c r="P1549" s="542"/>
      <c r="Q1549" s="482"/>
    </row>
    <row r="1550" spans="2:17" x14ac:dyDescent="0.35">
      <c r="B1550" s="55" t="s">
        <v>18</v>
      </c>
      <c r="C1550" s="538" t="s">
        <v>134</v>
      </c>
      <c r="D1550" s="473"/>
      <c r="E1550" s="473"/>
      <c r="F1550" s="449"/>
      <c r="G1550" s="518" t="s">
        <v>18</v>
      </c>
      <c r="H1550" s="449"/>
      <c r="I1550" s="54" t="s">
        <v>18</v>
      </c>
      <c r="J1550" s="54" t="s">
        <v>18</v>
      </c>
      <c r="K1550" s="518" t="s">
        <v>18</v>
      </c>
      <c r="L1550" s="449"/>
      <c r="M1550" s="55" t="s">
        <v>18</v>
      </c>
      <c r="N1550" s="56" t="s">
        <v>18</v>
      </c>
      <c r="O1550" s="561" t="s">
        <v>18</v>
      </c>
      <c r="P1550" s="562"/>
      <c r="Q1550" s="538"/>
    </row>
    <row r="1551" spans="2:17" x14ac:dyDescent="0.35">
      <c r="B1551" s="27" t="s">
        <v>18</v>
      </c>
      <c r="C1551" s="57" t="s">
        <v>18</v>
      </c>
      <c r="D1551" s="427" t="s">
        <v>141</v>
      </c>
      <c r="E1551" s="382"/>
      <c r="F1551" s="361"/>
      <c r="G1551" s="451" t="s">
        <v>220</v>
      </c>
      <c r="H1551" s="361"/>
      <c r="I1551" s="38" t="s">
        <v>220</v>
      </c>
      <c r="J1551" s="38" t="s">
        <v>220</v>
      </c>
      <c r="K1551" s="451" t="s">
        <v>220</v>
      </c>
      <c r="L1551" s="361"/>
      <c r="M1551" s="44" t="s">
        <v>307</v>
      </c>
      <c r="N1551" s="58" t="s">
        <v>224</v>
      </c>
      <c r="O1551" s="466" t="s">
        <v>304</v>
      </c>
      <c r="P1551" s="531"/>
      <c r="Q1551" s="532"/>
    </row>
    <row r="1552" spans="2:17" x14ac:dyDescent="0.35">
      <c r="B1552" s="429" t="s">
        <v>280</v>
      </c>
      <c r="C1552" s="382"/>
      <c r="D1552" s="382"/>
      <c r="E1552" s="382"/>
      <c r="F1552" s="361"/>
      <c r="G1552" s="463" t="s">
        <v>220</v>
      </c>
      <c r="H1552" s="361"/>
      <c r="I1552" s="45" t="s">
        <v>220</v>
      </c>
      <c r="J1552" s="45" t="s">
        <v>220</v>
      </c>
      <c r="K1552" s="463" t="s">
        <v>220</v>
      </c>
      <c r="L1552" s="361"/>
      <c r="M1552" s="47" t="s">
        <v>18</v>
      </c>
      <c r="N1552" s="59" t="s">
        <v>18</v>
      </c>
      <c r="O1552" s="461" t="s">
        <v>304</v>
      </c>
      <c r="P1552" s="539"/>
      <c r="Q1552" s="540"/>
    </row>
    <row r="1553" spans="2:17" s="173" customFormat="1" x14ac:dyDescent="0.35">
      <c r="B1553" s="60"/>
      <c r="C1553" s="182"/>
      <c r="D1553" s="182"/>
      <c r="E1553" s="182"/>
      <c r="F1553" s="182"/>
      <c r="G1553" s="187"/>
      <c r="H1553" s="182"/>
      <c r="I1553" s="187"/>
      <c r="J1553" s="187"/>
      <c r="K1553" s="187"/>
      <c r="L1553" s="182"/>
      <c r="M1553" s="189"/>
      <c r="N1553" s="179"/>
      <c r="O1553" s="187"/>
      <c r="P1553" s="187"/>
      <c r="Q1553" s="187"/>
    </row>
    <row r="1554" spans="2:17" s="173" customFormat="1" x14ac:dyDescent="0.35">
      <c r="B1554" s="60"/>
      <c r="C1554" s="182"/>
      <c r="D1554" s="182"/>
      <c r="E1554" s="182"/>
      <c r="F1554" s="182"/>
      <c r="G1554" s="187"/>
      <c r="H1554" s="182"/>
      <c r="I1554" s="187"/>
      <c r="J1554" s="187"/>
      <c r="K1554" s="187"/>
      <c r="L1554" s="182"/>
      <c r="M1554" s="189"/>
      <c r="N1554" s="179"/>
      <c r="O1554" s="187"/>
      <c r="P1554" s="187"/>
      <c r="Q1554" s="187"/>
    </row>
    <row r="1555" spans="2:17" s="10" customFormat="1" x14ac:dyDescent="0.35">
      <c r="B1555" s="61"/>
      <c r="C1555" s="61"/>
      <c r="D1555" s="61"/>
      <c r="E1555" s="61"/>
      <c r="F1555" s="78"/>
      <c r="G1555" s="86"/>
      <c r="H1555" s="78"/>
      <c r="I1555" s="86"/>
      <c r="J1555" s="86"/>
      <c r="K1555" s="86"/>
      <c r="L1555" s="78"/>
      <c r="M1555" s="86"/>
      <c r="N1555" s="72"/>
      <c r="O1555" s="86"/>
      <c r="P1555" s="86"/>
      <c r="Q1555" s="86"/>
    </row>
    <row r="1556" spans="2:17" s="10" customFormat="1" x14ac:dyDescent="0.35">
      <c r="B1556" s="61"/>
      <c r="C1556" s="61"/>
      <c r="D1556" s="61"/>
      <c r="E1556" s="61"/>
      <c r="F1556" s="78"/>
      <c r="G1556" s="86"/>
      <c r="H1556" s="78"/>
      <c r="I1556" s="86"/>
      <c r="J1556" s="86"/>
      <c r="K1556" s="86"/>
      <c r="L1556" s="78"/>
      <c r="M1556" s="86"/>
      <c r="N1556" s="72"/>
      <c r="O1556" s="86"/>
      <c r="P1556" s="86"/>
      <c r="Q1556" s="86"/>
    </row>
    <row r="1557" spans="2:17" s="121" customFormat="1" x14ac:dyDescent="0.35">
      <c r="B1557" s="519" t="s">
        <v>18</v>
      </c>
      <c r="C1557" s="484"/>
      <c r="D1557" s="484"/>
      <c r="E1557" s="484"/>
      <c r="F1557" s="445"/>
      <c r="G1557" s="431" t="s">
        <v>1146</v>
      </c>
      <c r="H1557" s="382"/>
      <c r="I1557" s="382"/>
      <c r="J1557" s="361"/>
      <c r="K1557" s="431" t="s">
        <v>1145</v>
      </c>
      <c r="L1557" s="382"/>
      <c r="M1557" s="382"/>
      <c r="N1557" s="382"/>
      <c r="O1557" s="382"/>
      <c r="P1557" s="382"/>
      <c r="Q1557" s="361"/>
    </row>
    <row r="1558" spans="2:17" s="121" customFormat="1" x14ac:dyDescent="0.35">
      <c r="B1558" s="498" t="s">
        <v>18</v>
      </c>
      <c r="C1558" s="473"/>
      <c r="D1558" s="473"/>
      <c r="E1558" s="473"/>
      <c r="F1558" s="449"/>
      <c r="G1558" s="431" t="s">
        <v>1144</v>
      </c>
      <c r="H1558" s="361"/>
      <c r="I1558" s="122" t="s">
        <v>1143</v>
      </c>
      <c r="J1558" s="122" t="s">
        <v>1142</v>
      </c>
      <c r="K1558" s="431" t="s">
        <v>1141</v>
      </c>
      <c r="L1558" s="361"/>
      <c r="M1558" s="431" t="s">
        <v>1140</v>
      </c>
      <c r="N1558" s="361"/>
      <c r="O1558" s="508" t="s">
        <v>1139</v>
      </c>
      <c r="P1558" s="509"/>
      <c r="Q1558" s="510"/>
    </row>
    <row r="1559" spans="2:17" x14ac:dyDescent="0.35">
      <c r="B1559" s="429" t="s">
        <v>271</v>
      </c>
      <c r="C1559" s="382"/>
      <c r="D1559" s="382"/>
      <c r="E1559" s="382"/>
      <c r="F1559" s="361"/>
      <c r="G1559" s="463" t="s">
        <v>220</v>
      </c>
      <c r="H1559" s="361"/>
      <c r="I1559" s="45" t="s">
        <v>220</v>
      </c>
      <c r="J1559" s="45" t="s">
        <v>311</v>
      </c>
      <c r="K1559" s="463" t="s">
        <v>299</v>
      </c>
      <c r="L1559" s="361"/>
      <c r="M1559" s="47" t="s">
        <v>18</v>
      </c>
      <c r="N1559" s="59" t="s">
        <v>18</v>
      </c>
      <c r="O1559" s="461" t="s">
        <v>310</v>
      </c>
      <c r="P1559" s="539"/>
      <c r="Q1559" s="540"/>
    </row>
    <row r="1560" spans="2:17" x14ac:dyDescent="0.35">
      <c r="B1560" s="429" t="s">
        <v>312</v>
      </c>
      <c r="C1560" s="382"/>
      <c r="D1560" s="382"/>
      <c r="E1560" s="382"/>
      <c r="F1560" s="361"/>
      <c r="G1560" s="463" t="s">
        <v>220</v>
      </c>
      <c r="H1560" s="361"/>
      <c r="I1560" s="45" t="s">
        <v>220</v>
      </c>
      <c r="J1560" s="45" t="s">
        <v>311</v>
      </c>
      <c r="K1560" s="463" t="s">
        <v>299</v>
      </c>
      <c r="L1560" s="361"/>
      <c r="M1560" s="47" t="s">
        <v>18</v>
      </c>
      <c r="N1560" s="59" t="s">
        <v>18</v>
      </c>
      <c r="O1560" s="461" t="s">
        <v>310</v>
      </c>
      <c r="P1560" s="539"/>
      <c r="Q1560" s="540"/>
    </row>
    <row r="1561" spans="2:17" x14ac:dyDescent="0.35">
      <c r="B1561" s="518" t="s">
        <v>209</v>
      </c>
      <c r="C1561" s="473"/>
      <c r="D1561" s="473"/>
      <c r="E1561" s="473"/>
      <c r="F1561" s="449"/>
      <c r="G1561" s="518" t="s">
        <v>18</v>
      </c>
      <c r="H1561" s="449"/>
      <c r="I1561" s="54" t="s">
        <v>18</v>
      </c>
      <c r="J1561" s="54" t="s">
        <v>18</v>
      </c>
      <c r="K1561" s="518" t="s">
        <v>18</v>
      </c>
      <c r="L1561" s="449"/>
      <c r="M1561" s="55" t="s">
        <v>18</v>
      </c>
      <c r="N1561" s="56" t="s">
        <v>18</v>
      </c>
      <c r="O1561" s="455" t="s">
        <v>18</v>
      </c>
      <c r="P1561" s="530"/>
      <c r="Q1561" s="462"/>
    </row>
    <row r="1562" spans="2:17" x14ac:dyDescent="0.35">
      <c r="B1562" s="47" t="s">
        <v>18</v>
      </c>
      <c r="C1562" s="462" t="s">
        <v>38</v>
      </c>
      <c r="D1562" s="382"/>
      <c r="E1562" s="382"/>
      <c r="F1562" s="361"/>
      <c r="G1562" s="425" t="s">
        <v>18</v>
      </c>
      <c r="H1562" s="361"/>
      <c r="I1562" s="52" t="s">
        <v>18</v>
      </c>
      <c r="J1562" s="52" t="s">
        <v>18</v>
      </c>
      <c r="K1562" s="425" t="s">
        <v>18</v>
      </c>
      <c r="L1562" s="361"/>
      <c r="M1562" s="47" t="s">
        <v>18</v>
      </c>
      <c r="N1562" s="53" t="s">
        <v>18</v>
      </c>
      <c r="O1562" s="455" t="s">
        <v>18</v>
      </c>
      <c r="P1562" s="530"/>
      <c r="Q1562" s="462"/>
    </row>
    <row r="1563" spans="2:17" x14ac:dyDescent="0.35">
      <c r="B1563" s="47" t="s">
        <v>18</v>
      </c>
      <c r="C1563" s="462" t="s">
        <v>43</v>
      </c>
      <c r="D1563" s="382"/>
      <c r="E1563" s="382"/>
      <c r="F1563" s="361"/>
      <c r="G1563" s="425" t="s">
        <v>18</v>
      </c>
      <c r="H1563" s="361"/>
      <c r="I1563" s="52" t="s">
        <v>18</v>
      </c>
      <c r="J1563" s="52" t="s">
        <v>18</v>
      </c>
      <c r="K1563" s="425" t="s">
        <v>18</v>
      </c>
      <c r="L1563" s="361"/>
      <c r="M1563" s="47" t="s">
        <v>18</v>
      </c>
      <c r="N1563" s="53" t="s">
        <v>18</v>
      </c>
      <c r="O1563" s="455" t="s">
        <v>18</v>
      </c>
      <c r="P1563" s="530"/>
      <c r="Q1563" s="462"/>
    </row>
    <row r="1564" spans="2:17" x14ac:dyDescent="0.35">
      <c r="B1564" s="27" t="s">
        <v>18</v>
      </c>
      <c r="C1564" s="57" t="s">
        <v>18</v>
      </c>
      <c r="D1564" s="427" t="s">
        <v>46</v>
      </c>
      <c r="E1564" s="382"/>
      <c r="F1564" s="361"/>
      <c r="G1564" s="451" t="s">
        <v>18</v>
      </c>
      <c r="H1564" s="361"/>
      <c r="I1564" s="38" t="s">
        <v>18</v>
      </c>
      <c r="J1564" s="38" t="s">
        <v>18</v>
      </c>
      <c r="K1564" s="451" t="s">
        <v>18</v>
      </c>
      <c r="L1564" s="361"/>
      <c r="M1564" s="44" t="s">
        <v>18</v>
      </c>
      <c r="N1564" s="58" t="s">
        <v>18</v>
      </c>
      <c r="O1564" s="466" t="s">
        <v>18</v>
      </c>
      <c r="P1564" s="531"/>
      <c r="Q1564" s="532"/>
    </row>
    <row r="1565" spans="2:17" x14ac:dyDescent="0.35">
      <c r="B1565" s="27" t="s">
        <v>18</v>
      </c>
      <c r="C1565" s="57" t="s">
        <v>18</v>
      </c>
      <c r="D1565" s="57" t="s">
        <v>18</v>
      </c>
      <c r="E1565" s="427" t="s">
        <v>70</v>
      </c>
      <c r="F1565" s="361"/>
      <c r="G1565" s="451" t="s">
        <v>220</v>
      </c>
      <c r="H1565" s="361"/>
      <c r="I1565" s="38" t="s">
        <v>220</v>
      </c>
      <c r="J1565" s="38" t="s">
        <v>220</v>
      </c>
      <c r="K1565" s="451" t="s">
        <v>220</v>
      </c>
      <c r="L1565" s="361"/>
      <c r="M1565" s="44" t="s">
        <v>307</v>
      </c>
      <c r="N1565" s="58" t="s">
        <v>224</v>
      </c>
      <c r="O1565" s="466" t="s">
        <v>300</v>
      </c>
      <c r="P1565" s="531"/>
      <c r="Q1565" s="532"/>
    </row>
    <row r="1566" spans="2:17" x14ac:dyDescent="0.35">
      <c r="B1566" s="27" t="s">
        <v>18</v>
      </c>
      <c r="C1566" s="57" t="s">
        <v>18</v>
      </c>
      <c r="D1566" s="57" t="s">
        <v>18</v>
      </c>
      <c r="E1566" s="427" t="s">
        <v>70</v>
      </c>
      <c r="F1566" s="361"/>
      <c r="G1566" s="451" t="s">
        <v>220</v>
      </c>
      <c r="H1566" s="361"/>
      <c r="I1566" s="38" t="s">
        <v>220</v>
      </c>
      <c r="J1566" s="38" t="s">
        <v>220</v>
      </c>
      <c r="K1566" s="451" t="s">
        <v>300</v>
      </c>
      <c r="L1566" s="361"/>
      <c r="M1566" s="44" t="s">
        <v>309</v>
      </c>
      <c r="N1566" s="58" t="s">
        <v>224</v>
      </c>
      <c r="O1566" s="466" t="s">
        <v>220</v>
      </c>
      <c r="P1566" s="531"/>
      <c r="Q1566" s="532"/>
    </row>
    <row r="1567" spans="2:17" x14ac:dyDescent="0.35">
      <c r="B1567" s="27" t="s">
        <v>18</v>
      </c>
      <c r="C1567" s="57" t="s">
        <v>18</v>
      </c>
      <c r="D1567" s="57" t="s">
        <v>18</v>
      </c>
      <c r="E1567" s="427" t="s">
        <v>71</v>
      </c>
      <c r="F1567" s="361"/>
      <c r="G1567" s="451" t="s">
        <v>220</v>
      </c>
      <c r="H1567" s="361"/>
      <c r="I1567" s="38" t="s">
        <v>220</v>
      </c>
      <c r="J1567" s="38" t="s">
        <v>220</v>
      </c>
      <c r="K1567" s="451" t="s">
        <v>300</v>
      </c>
      <c r="L1567" s="361"/>
      <c r="M1567" s="44" t="s">
        <v>309</v>
      </c>
      <c r="N1567" s="58" t="s">
        <v>224</v>
      </c>
      <c r="O1567" s="466" t="s">
        <v>220</v>
      </c>
      <c r="P1567" s="531"/>
      <c r="Q1567" s="532"/>
    </row>
    <row r="1568" spans="2:17" x14ac:dyDescent="0.35">
      <c r="B1568" s="27" t="s">
        <v>18</v>
      </c>
      <c r="C1568" s="57" t="s">
        <v>18</v>
      </c>
      <c r="D1568" s="57" t="s">
        <v>18</v>
      </c>
      <c r="E1568" s="427" t="s">
        <v>71</v>
      </c>
      <c r="F1568" s="361"/>
      <c r="G1568" s="451" t="s">
        <v>220</v>
      </c>
      <c r="H1568" s="361"/>
      <c r="I1568" s="38" t="s">
        <v>220</v>
      </c>
      <c r="J1568" s="38" t="s">
        <v>308</v>
      </c>
      <c r="K1568" s="451" t="s">
        <v>220</v>
      </c>
      <c r="L1568" s="361"/>
      <c r="M1568" s="44" t="s">
        <v>307</v>
      </c>
      <c r="N1568" s="58" t="s">
        <v>224</v>
      </c>
      <c r="O1568" s="466" t="s">
        <v>299</v>
      </c>
      <c r="P1568" s="531"/>
      <c r="Q1568" s="532"/>
    </row>
    <row r="1569" spans="2:17" x14ac:dyDescent="0.35">
      <c r="B1569" s="27" t="s">
        <v>18</v>
      </c>
      <c r="C1569" s="57" t="s">
        <v>18</v>
      </c>
      <c r="D1569" s="57" t="s">
        <v>18</v>
      </c>
      <c r="E1569" s="427" t="s">
        <v>71</v>
      </c>
      <c r="F1569" s="361"/>
      <c r="G1569" s="451" t="s">
        <v>220</v>
      </c>
      <c r="H1569" s="361"/>
      <c r="I1569" s="38" t="s">
        <v>306</v>
      </c>
      <c r="J1569" s="38" t="s">
        <v>220</v>
      </c>
      <c r="K1569" s="451" t="s">
        <v>220</v>
      </c>
      <c r="L1569" s="361"/>
      <c r="M1569" s="44" t="s">
        <v>220</v>
      </c>
      <c r="N1569" s="58" t="s">
        <v>224</v>
      </c>
      <c r="O1569" s="466" t="s">
        <v>220</v>
      </c>
      <c r="P1569" s="531"/>
      <c r="Q1569" s="532"/>
    </row>
    <row r="1570" spans="2:17" x14ac:dyDescent="0.35">
      <c r="B1570" s="83" t="s">
        <v>18</v>
      </c>
      <c r="C1570" s="84" t="s">
        <v>18</v>
      </c>
      <c r="D1570" s="84" t="s">
        <v>18</v>
      </c>
      <c r="E1570" s="536" t="s">
        <v>305</v>
      </c>
      <c r="F1570" s="445"/>
      <c r="G1570" s="485" t="s">
        <v>220</v>
      </c>
      <c r="H1570" s="445"/>
      <c r="I1570" s="80" t="s">
        <v>220</v>
      </c>
      <c r="J1570" s="80" t="s">
        <v>304</v>
      </c>
      <c r="K1570" s="485" t="s">
        <v>220</v>
      </c>
      <c r="L1570" s="445"/>
      <c r="M1570" s="81" t="s">
        <v>220</v>
      </c>
      <c r="N1570" s="88" t="s">
        <v>224</v>
      </c>
      <c r="O1570" s="486" t="s">
        <v>220</v>
      </c>
      <c r="P1570" s="551"/>
      <c r="Q1570" s="552"/>
    </row>
    <row r="1571" spans="2:17" x14ac:dyDescent="0.35">
      <c r="B1571" s="102" t="s">
        <v>18</v>
      </c>
      <c r="C1571" s="103" t="s">
        <v>18</v>
      </c>
      <c r="D1571" s="103" t="s">
        <v>18</v>
      </c>
      <c r="E1571" s="522" t="s">
        <v>303</v>
      </c>
      <c r="F1571" s="515"/>
      <c r="G1571" s="523" t="s">
        <v>220</v>
      </c>
      <c r="H1571" s="515"/>
      <c r="I1571" s="105" t="s">
        <v>302</v>
      </c>
      <c r="J1571" s="105" t="s">
        <v>220</v>
      </c>
      <c r="K1571" s="523" t="s">
        <v>220</v>
      </c>
      <c r="L1571" s="515"/>
      <c r="M1571" s="108" t="s">
        <v>220</v>
      </c>
      <c r="N1571" s="107" t="s">
        <v>224</v>
      </c>
      <c r="O1571" s="524" t="s">
        <v>220</v>
      </c>
      <c r="P1571" s="525"/>
      <c r="Q1571" s="526"/>
    </row>
    <row r="1572" spans="2:17" x14ac:dyDescent="0.35">
      <c r="B1572" s="429" t="s">
        <v>285</v>
      </c>
      <c r="C1572" s="382"/>
      <c r="D1572" s="382"/>
      <c r="E1572" s="382"/>
      <c r="F1572" s="361"/>
      <c r="G1572" s="463" t="s">
        <v>220</v>
      </c>
      <c r="H1572" s="361"/>
      <c r="I1572" s="45" t="s">
        <v>296</v>
      </c>
      <c r="J1572" s="45" t="s">
        <v>300</v>
      </c>
      <c r="K1572" s="463" t="s">
        <v>299</v>
      </c>
      <c r="L1572" s="361"/>
      <c r="M1572" s="47" t="s">
        <v>18</v>
      </c>
      <c r="N1572" s="59" t="s">
        <v>18</v>
      </c>
      <c r="O1572" s="461" t="s">
        <v>298</v>
      </c>
      <c r="P1572" s="539"/>
      <c r="Q1572" s="540"/>
    </row>
    <row r="1573" spans="2:17" x14ac:dyDescent="0.35">
      <c r="B1573" s="429" t="s">
        <v>271</v>
      </c>
      <c r="C1573" s="382"/>
      <c r="D1573" s="382"/>
      <c r="E1573" s="382"/>
      <c r="F1573" s="361"/>
      <c r="G1573" s="463" t="s">
        <v>220</v>
      </c>
      <c r="H1573" s="361"/>
      <c r="I1573" s="45" t="s">
        <v>296</v>
      </c>
      <c r="J1573" s="45" t="s">
        <v>300</v>
      </c>
      <c r="K1573" s="463" t="s">
        <v>299</v>
      </c>
      <c r="L1573" s="361"/>
      <c r="M1573" s="47" t="s">
        <v>18</v>
      </c>
      <c r="N1573" s="59" t="s">
        <v>18</v>
      </c>
      <c r="O1573" s="461" t="s">
        <v>298</v>
      </c>
      <c r="P1573" s="539"/>
      <c r="Q1573" s="540"/>
    </row>
    <row r="1574" spans="2:17" s="173" customFormat="1" x14ac:dyDescent="0.35">
      <c r="B1574" s="60"/>
      <c r="C1574" s="182"/>
      <c r="D1574" s="182"/>
      <c r="E1574" s="182"/>
      <c r="F1574" s="182"/>
      <c r="G1574" s="187"/>
      <c r="H1574" s="182"/>
      <c r="I1574" s="187"/>
      <c r="J1574" s="187"/>
      <c r="K1574" s="187"/>
      <c r="L1574" s="182"/>
      <c r="M1574" s="189"/>
      <c r="N1574" s="179"/>
      <c r="O1574" s="187"/>
      <c r="P1574" s="187"/>
      <c r="Q1574" s="187"/>
    </row>
    <row r="1575" spans="2:17" s="173" customFormat="1" x14ac:dyDescent="0.35">
      <c r="B1575" s="60"/>
      <c r="C1575" s="182"/>
      <c r="D1575" s="182"/>
      <c r="E1575" s="182"/>
      <c r="F1575" s="182"/>
      <c r="G1575" s="187"/>
      <c r="H1575" s="182"/>
      <c r="I1575" s="187"/>
      <c r="J1575" s="187"/>
      <c r="K1575" s="187"/>
      <c r="L1575" s="182"/>
      <c r="M1575" s="189"/>
      <c r="N1575" s="179"/>
      <c r="O1575" s="187"/>
      <c r="P1575" s="187"/>
      <c r="Q1575" s="187"/>
    </row>
    <row r="1576" spans="2:17" s="173" customFormat="1" x14ac:dyDescent="0.35">
      <c r="B1576" s="60"/>
      <c r="C1576" s="182"/>
      <c r="D1576" s="182"/>
      <c r="E1576" s="182"/>
      <c r="F1576" s="182"/>
      <c r="G1576" s="187"/>
      <c r="H1576" s="182"/>
      <c r="I1576" s="187"/>
      <c r="J1576" s="187"/>
      <c r="K1576" s="187"/>
      <c r="L1576" s="182"/>
      <c r="M1576" s="189"/>
      <c r="N1576" s="179"/>
      <c r="O1576" s="187"/>
      <c r="P1576" s="187"/>
      <c r="Q1576" s="187"/>
    </row>
    <row r="1577" spans="2:17" s="10" customFormat="1" x14ac:dyDescent="0.35">
      <c r="B1577" s="61"/>
      <c r="C1577" s="61"/>
      <c r="D1577" s="61"/>
      <c r="E1577" s="61"/>
      <c r="F1577" s="78"/>
      <c r="G1577" s="86"/>
      <c r="H1577" s="78"/>
      <c r="I1577" s="86"/>
      <c r="J1577" s="86"/>
      <c r="K1577" s="86"/>
      <c r="L1577" s="78"/>
      <c r="M1577" s="86"/>
      <c r="N1577" s="72"/>
      <c r="O1577" s="86"/>
      <c r="P1577" s="86"/>
      <c r="Q1577" s="86"/>
    </row>
    <row r="1578" spans="2:17" s="121" customFormat="1" x14ac:dyDescent="0.35">
      <c r="B1578" s="519" t="s">
        <v>18</v>
      </c>
      <c r="C1578" s="484"/>
      <c r="D1578" s="484"/>
      <c r="E1578" s="484"/>
      <c r="F1578" s="445"/>
      <c r="G1578" s="431" t="s">
        <v>1146</v>
      </c>
      <c r="H1578" s="382"/>
      <c r="I1578" s="382"/>
      <c r="J1578" s="361"/>
      <c r="K1578" s="431" t="s">
        <v>1145</v>
      </c>
      <c r="L1578" s="382"/>
      <c r="M1578" s="382"/>
      <c r="N1578" s="382"/>
      <c r="O1578" s="382"/>
      <c r="P1578" s="382"/>
      <c r="Q1578" s="361"/>
    </row>
    <row r="1579" spans="2:17" s="121" customFormat="1" x14ac:dyDescent="0.35">
      <c r="B1579" s="498" t="s">
        <v>18</v>
      </c>
      <c r="C1579" s="473"/>
      <c r="D1579" s="473"/>
      <c r="E1579" s="473"/>
      <c r="F1579" s="449"/>
      <c r="G1579" s="431" t="s">
        <v>1144</v>
      </c>
      <c r="H1579" s="361"/>
      <c r="I1579" s="122" t="s">
        <v>1143</v>
      </c>
      <c r="J1579" s="122" t="s">
        <v>1142</v>
      </c>
      <c r="K1579" s="431" t="s">
        <v>1141</v>
      </c>
      <c r="L1579" s="361"/>
      <c r="M1579" s="431" t="s">
        <v>1140</v>
      </c>
      <c r="N1579" s="361"/>
      <c r="O1579" s="508" t="s">
        <v>1139</v>
      </c>
      <c r="P1579" s="509"/>
      <c r="Q1579" s="510"/>
    </row>
    <row r="1580" spans="2:17" x14ac:dyDescent="0.35">
      <c r="B1580" s="511" t="s">
        <v>301</v>
      </c>
      <c r="C1580" s="484"/>
      <c r="D1580" s="484"/>
      <c r="E1580" s="484"/>
      <c r="F1580" s="445"/>
      <c r="G1580" s="512" t="s">
        <v>220</v>
      </c>
      <c r="H1580" s="445"/>
      <c r="I1580" s="76" t="s">
        <v>296</v>
      </c>
      <c r="J1580" s="76" t="s">
        <v>300</v>
      </c>
      <c r="K1580" s="512" t="s">
        <v>299</v>
      </c>
      <c r="L1580" s="445"/>
      <c r="M1580" s="95" t="s">
        <v>18</v>
      </c>
      <c r="N1580" s="85" t="s">
        <v>18</v>
      </c>
      <c r="O1580" s="543" t="s">
        <v>298</v>
      </c>
      <c r="P1580" s="544"/>
      <c r="Q1580" s="545"/>
    </row>
    <row r="1581" spans="2:17" x14ac:dyDescent="0.35">
      <c r="B1581" s="513" t="s">
        <v>297</v>
      </c>
      <c r="C1581" s="514"/>
      <c r="D1581" s="514"/>
      <c r="E1581" s="514"/>
      <c r="F1581" s="515"/>
      <c r="G1581" s="517" t="s">
        <v>220</v>
      </c>
      <c r="H1581" s="515"/>
      <c r="I1581" s="101" t="s">
        <v>296</v>
      </c>
      <c r="J1581" s="101" t="s">
        <v>295</v>
      </c>
      <c r="K1581" s="517" t="s">
        <v>294</v>
      </c>
      <c r="L1581" s="515"/>
      <c r="M1581" s="97" t="s">
        <v>18</v>
      </c>
      <c r="N1581" s="98" t="s">
        <v>18</v>
      </c>
      <c r="O1581" s="558" t="s">
        <v>293</v>
      </c>
      <c r="P1581" s="559"/>
      <c r="Q1581" s="560"/>
    </row>
    <row r="1582" spans="2:17" x14ac:dyDescent="0.35">
      <c r="B1582" s="518" t="s">
        <v>2</v>
      </c>
      <c r="C1582" s="473"/>
      <c r="D1582" s="473"/>
      <c r="E1582" s="473"/>
      <c r="F1582" s="449"/>
      <c r="G1582" s="518" t="s">
        <v>18</v>
      </c>
      <c r="H1582" s="449"/>
      <c r="I1582" s="54" t="s">
        <v>18</v>
      </c>
      <c r="J1582" s="54" t="s">
        <v>18</v>
      </c>
      <c r="K1582" s="518" t="s">
        <v>18</v>
      </c>
      <c r="L1582" s="449"/>
      <c r="M1582" s="55" t="s">
        <v>18</v>
      </c>
      <c r="N1582" s="56" t="s">
        <v>18</v>
      </c>
      <c r="O1582" s="561" t="s">
        <v>18</v>
      </c>
      <c r="P1582" s="562"/>
      <c r="Q1582" s="538"/>
    </row>
    <row r="1583" spans="2:17" x14ac:dyDescent="0.35">
      <c r="B1583" s="518" t="s">
        <v>210</v>
      </c>
      <c r="C1583" s="473"/>
      <c r="D1583" s="473"/>
      <c r="E1583" s="473"/>
      <c r="F1583" s="449"/>
      <c r="G1583" s="518" t="s">
        <v>18</v>
      </c>
      <c r="H1583" s="449"/>
      <c r="I1583" s="54" t="s">
        <v>18</v>
      </c>
      <c r="J1583" s="54" t="s">
        <v>18</v>
      </c>
      <c r="K1583" s="518" t="s">
        <v>18</v>
      </c>
      <c r="L1583" s="449"/>
      <c r="M1583" s="55" t="s">
        <v>18</v>
      </c>
      <c r="N1583" s="56" t="s">
        <v>18</v>
      </c>
      <c r="O1583" s="455" t="s">
        <v>18</v>
      </c>
      <c r="P1583" s="530"/>
      <c r="Q1583" s="462"/>
    </row>
    <row r="1584" spans="2:17" x14ac:dyDescent="0.35">
      <c r="B1584" s="47" t="s">
        <v>18</v>
      </c>
      <c r="C1584" s="462" t="s">
        <v>38</v>
      </c>
      <c r="D1584" s="382"/>
      <c r="E1584" s="382"/>
      <c r="F1584" s="361"/>
      <c r="G1584" s="425" t="s">
        <v>18</v>
      </c>
      <c r="H1584" s="361"/>
      <c r="I1584" s="52" t="s">
        <v>18</v>
      </c>
      <c r="J1584" s="52" t="s">
        <v>18</v>
      </c>
      <c r="K1584" s="425" t="s">
        <v>18</v>
      </c>
      <c r="L1584" s="361"/>
      <c r="M1584" s="47" t="s">
        <v>18</v>
      </c>
      <c r="N1584" s="53" t="s">
        <v>18</v>
      </c>
      <c r="O1584" s="455" t="s">
        <v>18</v>
      </c>
      <c r="P1584" s="530"/>
      <c r="Q1584" s="462"/>
    </row>
    <row r="1585" spans="2:17" x14ac:dyDescent="0.35">
      <c r="B1585" s="47" t="s">
        <v>18</v>
      </c>
      <c r="C1585" s="462" t="s">
        <v>43</v>
      </c>
      <c r="D1585" s="382"/>
      <c r="E1585" s="382"/>
      <c r="F1585" s="361"/>
      <c r="G1585" s="425" t="s">
        <v>18</v>
      </c>
      <c r="H1585" s="361"/>
      <c r="I1585" s="52" t="s">
        <v>18</v>
      </c>
      <c r="J1585" s="52" t="s">
        <v>18</v>
      </c>
      <c r="K1585" s="425" t="s">
        <v>18</v>
      </c>
      <c r="L1585" s="361"/>
      <c r="M1585" s="47" t="s">
        <v>18</v>
      </c>
      <c r="N1585" s="53" t="s">
        <v>18</v>
      </c>
      <c r="O1585" s="455" t="s">
        <v>18</v>
      </c>
      <c r="P1585" s="530"/>
      <c r="Q1585" s="462"/>
    </row>
    <row r="1586" spans="2:17" x14ac:dyDescent="0.35">
      <c r="B1586" s="27" t="s">
        <v>18</v>
      </c>
      <c r="C1586" s="57" t="s">
        <v>18</v>
      </c>
      <c r="D1586" s="427" t="s">
        <v>44</v>
      </c>
      <c r="E1586" s="382"/>
      <c r="F1586" s="361"/>
      <c r="G1586" s="451" t="s">
        <v>220</v>
      </c>
      <c r="H1586" s="361"/>
      <c r="I1586" s="38" t="s">
        <v>284</v>
      </c>
      <c r="J1586" s="38" t="s">
        <v>292</v>
      </c>
      <c r="K1586" s="451" t="s">
        <v>291</v>
      </c>
      <c r="L1586" s="361"/>
      <c r="M1586" s="44" t="s">
        <v>290</v>
      </c>
      <c r="N1586" s="58" t="s">
        <v>224</v>
      </c>
      <c r="O1586" s="466" t="s">
        <v>289</v>
      </c>
      <c r="P1586" s="531"/>
      <c r="Q1586" s="532"/>
    </row>
    <row r="1587" spans="2:17" x14ac:dyDescent="0.35">
      <c r="B1587" s="27" t="s">
        <v>18</v>
      </c>
      <c r="C1587" s="57" t="s">
        <v>18</v>
      </c>
      <c r="D1587" s="427" t="s">
        <v>133</v>
      </c>
      <c r="E1587" s="382"/>
      <c r="F1587" s="361"/>
      <c r="G1587" s="451" t="s">
        <v>220</v>
      </c>
      <c r="H1587" s="361"/>
      <c r="I1587" s="38" t="s">
        <v>220</v>
      </c>
      <c r="J1587" s="38" t="s">
        <v>288</v>
      </c>
      <c r="K1587" s="451" t="s">
        <v>287</v>
      </c>
      <c r="L1587" s="361"/>
      <c r="M1587" s="44" t="s">
        <v>286</v>
      </c>
      <c r="N1587" s="58" t="s">
        <v>224</v>
      </c>
      <c r="O1587" s="466" t="s">
        <v>262</v>
      </c>
      <c r="P1587" s="531"/>
      <c r="Q1587" s="532"/>
    </row>
    <row r="1588" spans="2:17" x14ac:dyDescent="0.35">
      <c r="B1588" s="429" t="s">
        <v>285</v>
      </c>
      <c r="C1588" s="382"/>
      <c r="D1588" s="382"/>
      <c r="E1588" s="382"/>
      <c r="F1588" s="361"/>
      <c r="G1588" s="463" t="s">
        <v>220</v>
      </c>
      <c r="H1588" s="361"/>
      <c r="I1588" s="45" t="s">
        <v>284</v>
      </c>
      <c r="J1588" s="45" t="s">
        <v>283</v>
      </c>
      <c r="K1588" s="463" t="s">
        <v>272</v>
      </c>
      <c r="L1588" s="361"/>
      <c r="M1588" s="47" t="s">
        <v>18</v>
      </c>
      <c r="N1588" s="59" t="s">
        <v>18</v>
      </c>
      <c r="O1588" s="461" t="s">
        <v>282</v>
      </c>
      <c r="P1588" s="539"/>
      <c r="Q1588" s="540"/>
    </row>
    <row r="1589" spans="2:17" x14ac:dyDescent="0.35">
      <c r="B1589" s="47" t="s">
        <v>18</v>
      </c>
      <c r="C1589" s="462" t="s">
        <v>134</v>
      </c>
      <c r="D1589" s="382"/>
      <c r="E1589" s="382"/>
      <c r="F1589" s="361"/>
      <c r="G1589" s="425" t="s">
        <v>18</v>
      </c>
      <c r="H1589" s="361"/>
      <c r="I1589" s="52" t="s">
        <v>18</v>
      </c>
      <c r="J1589" s="52" t="s">
        <v>18</v>
      </c>
      <c r="K1589" s="425" t="s">
        <v>18</v>
      </c>
      <c r="L1589" s="361"/>
      <c r="M1589" s="47" t="s">
        <v>18</v>
      </c>
      <c r="N1589" s="53" t="s">
        <v>18</v>
      </c>
      <c r="O1589" s="455" t="s">
        <v>18</v>
      </c>
      <c r="P1589" s="530"/>
      <c r="Q1589" s="462"/>
    </row>
    <row r="1590" spans="2:17" x14ac:dyDescent="0.35">
      <c r="B1590" s="27" t="s">
        <v>18</v>
      </c>
      <c r="C1590" s="57" t="s">
        <v>18</v>
      </c>
      <c r="D1590" s="427" t="s">
        <v>142</v>
      </c>
      <c r="E1590" s="382"/>
      <c r="F1590" s="361"/>
      <c r="G1590" s="451" t="s">
        <v>220</v>
      </c>
      <c r="H1590" s="361"/>
      <c r="I1590" s="38" t="s">
        <v>279</v>
      </c>
      <c r="J1590" s="38" t="s">
        <v>278</v>
      </c>
      <c r="K1590" s="451" t="s">
        <v>277</v>
      </c>
      <c r="L1590" s="361"/>
      <c r="M1590" s="44" t="s">
        <v>281</v>
      </c>
      <c r="N1590" s="58" t="s">
        <v>224</v>
      </c>
      <c r="O1590" s="466" t="s">
        <v>276</v>
      </c>
      <c r="P1590" s="531"/>
      <c r="Q1590" s="532"/>
    </row>
    <row r="1591" spans="2:17" x14ac:dyDescent="0.35">
      <c r="B1591" s="429" t="s">
        <v>280</v>
      </c>
      <c r="C1591" s="382"/>
      <c r="D1591" s="382"/>
      <c r="E1591" s="382"/>
      <c r="F1591" s="361"/>
      <c r="G1591" s="463" t="s">
        <v>220</v>
      </c>
      <c r="H1591" s="361"/>
      <c r="I1591" s="45" t="s">
        <v>279</v>
      </c>
      <c r="J1591" s="45" t="s">
        <v>278</v>
      </c>
      <c r="K1591" s="463" t="s">
        <v>277</v>
      </c>
      <c r="L1591" s="361"/>
      <c r="M1591" s="47" t="s">
        <v>18</v>
      </c>
      <c r="N1591" s="59" t="s">
        <v>18</v>
      </c>
      <c r="O1591" s="461" t="s">
        <v>276</v>
      </c>
      <c r="P1591" s="539"/>
      <c r="Q1591" s="540"/>
    </row>
    <row r="1592" spans="2:17" x14ac:dyDescent="0.35">
      <c r="B1592" s="47" t="s">
        <v>18</v>
      </c>
      <c r="C1592" s="462" t="s">
        <v>145</v>
      </c>
      <c r="D1592" s="382"/>
      <c r="E1592" s="382"/>
      <c r="F1592" s="361"/>
      <c r="G1592" s="425" t="s">
        <v>18</v>
      </c>
      <c r="H1592" s="361"/>
      <c r="I1592" s="52" t="s">
        <v>18</v>
      </c>
      <c r="J1592" s="52" t="s">
        <v>18</v>
      </c>
      <c r="K1592" s="425" t="s">
        <v>18</v>
      </c>
      <c r="L1592" s="361"/>
      <c r="M1592" s="47" t="s">
        <v>18</v>
      </c>
      <c r="N1592" s="53" t="s">
        <v>18</v>
      </c>
      <c r="O1592" s="455" t="s">
        <v>18</v>
      </c>
      <c r="P1592" s="530"/>
      <c r="Q1592" s="462"/>
    </row>
    <row r="1593" spans="2:17" x14ac:dyDescent="0.35">
      <c r="B1593" s="27" t="s">
        <v>18</v>
      </c>
      <c r="C1593" s="57" t="s">
        <v>18</v>
      </c>
      <c r="D1593" s="427" t="s">
        <v>147</v>
      </c>
      <c r="E1593" s="382"/>
      <c r="F1593" s="361"/>
      <c r="G1593" s="451" t="s">
        <v>259</v>
      </c>
      <c r="H1593" s="361"/>
      <c r="I1593" s="38" t="s">
        <v>274</v>
      </c>
      <c r="J1593" s="38" t="s">
        <v>273</v>
      </c>
      <c r="K1593" s="451" t="s">
        <v>272</v>
      </c>
      <c r="L1593" s="361"/>
      <c r="M1593" s="44" t="s">
        <v>220</v>
      </c>
      <c r="N1593" s="58" t="s">
        <v>224</v>
      </c>
      <c r="O1593" s="466" t="s">
        <v>272</v>
      </c>
      <c r="P1593" s="531"/>
      <c r="Q1593" s="532"/>
    </row>
    <row r="1594" spans="2:17" s="10" customFormat="1" x14ac:dyDescent="0.35">
      <c r="B1594" s="61"/>
      <c r="C1594" s="61"/>
      <c r="D1594" s="61"/>
      <c r="E1594" s="78"/>
      <c r="F1594" s="78"/>
      <c r="G1594" s="86"/>
      <c r="H1594" s="78"/>
      <c r="I1594" s="86"/>
      <c r="J1594" s="86"/>
      <c r="K1594" s="86"/>
      <c r="L1594" s="78"/>
      <c r="M1594" s="86"/>
      <c r="N1594" s="72"/>
      <c r="O1594" s="86"/>
      <c r="P1594" s="86"/>
      <c r="Q1594" s="86"/>
    </row>
    <row r="1595" spans="2:17" s="173" customFormat="1" x14ac:dyDescent="0.35">
      <c r="B1595" s="179"/>
      <c r="C1595" s="179"/>
      <c r="D1595" s="179"/>
      <c r="E1595" s="182"/>
      <c r="F1595" s="182"/>
      <c r="G1595" s="199"/>
      <c r="H1595" s="182"/>
      <c r="I1595" s="199"/>
      <c r="J1595" s="199"/>
      <c r="K1595" s="199"/>
      <c r="L1595" s="182"/>
      <c r="M1595" s="199"/>
      <c r="N1595" s="181"/>
      <c r="O1595" s="199"/>
      <c r="P1595" s="199"/>
      <c r="Q1595" s="199"/>
    </row>
    <row r="1596" spans="2:17" s="173" customFormat="1" x14ac:dyDescent="0.35">
      <c r="B1596" s="179"/>
      <c r="C1596" s="179"/>
      <c r="D1596" s="179"/>
      <c r="E1596" s="182"/>
      <c r="F1596" s="182"/>
      <c r="G1596" s="199"/>
      <c r="H1596" s="182"/>
      <c r="I1596" s="199"/>
      <c r="J1596" s="199"/>
      <c r="K1596" s="199"/>
      <c r="L1596" s="182"/>
      <c r="M1596" s="199"/>
      <c r="N1596" s="181"/>
      <c r="O1596" s="199"/>
      <c r="P1596" s="199"/>
      <c r="Q1596" s="199"/>
    </row>
    <row r="1597" spans="2:17" s="173" customFormat="1" x14ac:dyDescent="0.35">
      <c r="B1597" s="179"/>
      <c r="C1597" s="179"/>
      <c r="D1597" s="179"/>
      <c r="E1597" s="182"/>
      <c r="F1597" s="182"/>
      <c r="G1597" s="199"/>
      <c r="H1597" s="182"/>
      <c r="I1597" s="199"/>
      <c r="J1597" s="199"/>
      <c r="K1597" s="199"/>
      <c r="L1597" s="182"/>
      <c r="M1597" s="199"/>
      <c r="N1597" s="181"/>
      <c r="O1597" s="199"/>
      <c r="P1597" s="199"/>
      <c r="Q1597" s="199"/>
    </row>
    <row r="1598" spans="2:17" s="173" customFormat="1" x14ac:dyDescent="0.35">
      <c r="B1598" s="179"/>
      <c r="C1598" s="179"/>
      <c r="D1598" s="179"/>
      <c r="E1598" s="182"/>
      <c r="F1598" s="182"/>
      <c r="G1598" s="199"/>
      <c r="H1598" s="182"/>
      <c r="I1598" s="199"/>
      <c r="J1598" s="199"/>
      <c r="K1598" s="199"/>
      <c r="L1598" s="182"/>
      <c r="M1598" s="199"/>
      <c r="N1598" s="181"/>
      <c r="O1598" s="199"/>
      <c r="P1598" s="199"/>
      <c r="Q1598" s="199"/>
    </row>
    <row r="1599" spans="2:17" s="121" customFormat="1" x14ac:dyDescent="0.35">
      <c r="B1599" s="519" t="s">
        <v>18</v>
      </c>
      <c r="C1599" s="484"/>
      <c r="D1599" s="484"/>
      <c r="E1599" s="484"/>
      <c r="F1599" s="445"/>
      <c r="G1599" s="431" t="s">
        <v>1146</v>
      </c>
      <c r="H1599" s="382"/>
      <c r="I1599" s="382"/>
      <c r="J1599" s="361"/>
      <c r="K1599" s="431" t="s">
        <v>1145</v>
      </c>
      <c r="L1599" s="382"/>
      <c r="M1599" s="382"/>
      <c r="N1599" s="382"/>
      <c r="O1599" s="382"/>
      <c r="P1599" s="382"/>
      <c r="Q1599" s="361"/>
    </row>
    <row r="1600" spans="2:17" s="121" customFormat="1" x14ac:dyDescent="0.35">
      <c r="B1600" s="498" t="s">
        <v>18</v>
      </c>
      <c r="C1600" s="473"/>
      <c r="D1600" s="473"/>
      <c r="E1600" s="473"/>
      <c r="F1600" s="449"/>
      <c r="G1600" s="431" t="s">
        <v>1144</v>
      </c>
      <c r="H1600" s="361"/>
      <c r="I1600" s="122" t="s">
        <v>1143</v>
      </c>
      <c r="J1600" s="122" t="s">
        <v>1142</v>
      </c>
      <c r="K1600" s="431" t="s">
        <v>1141</v>
      </c>
      <c r="L1600" s="361"/>
      <c r="M1600" s="431" t="s">
        <v>1140</v>
      </c>
      <c r="N1600" s="361"/>
      <c r="O1600" s="508" t="s">
        <v>1139</v>
      </c>
      <c r="P1600" s="509"/>
      <c r="Q1600" s="510"/>
    </row>
    <row r="1601" spans="2:17" x14ac:dyDescent="0.35">
      <c r="B1601" s="511" t="s">
        <v>275</v>
      </c>
      <c r="C1601" s="484"/>
      <c r="D1601" s="484"/>
      <c r="E1601" s="484"/>
      <c r="F1601" s="445"/>
      <c r="G1601" s="512" t="s">
        <v>259</v>
      </c>
      <c r="H1601" s="445"/>
      <c r="I1601" s="77" t="s">
        <v>274</v>
      </c>
      <c r="J1601" s="77" t="s">
        <v>273</v>
      </c>
      <c r="K1601" s="512" t="s">
        <v>272</v>
      </c>
      <c r="L1601" s="445"/>
      <c r="M1601" s="95" t="s">
        <v>18</v>
      </c>
      <c r="N1601" s="87" t="s">
        <v>18</v>
      </c>
      <c r="O1601" s="543" t="s">
        <v>272</v>
      </c>
      <c r="P1601" s="544"/>
      <c r="Q1601" s="545"/>
    </row>
    <row r="1602" spans="2:17" x14ac:dyDescent="0.35">
      <c r="B1602" s="513" t="s">
        <v>271</v>
      </c>
      <c r="C1602" s="514"/>
      <c r="D1602" s="514"/>
      <c r="E1602" s="514"/>
      <c r="F1602" s="515"/>
      <c r="G1602" s="516" t="s">
        <v>259</v>
      </c>
      <c r="H1602" s="515"/>
      <c r="I1602" s="96" t="s">
        <v>270</v>
      </c>
      <c r="J1602" s="96" t="s">
        <v>269</v>
      </c>
      <c r="K1602" s="516" t="s">
        <v>256</v>
      </c>
      <c r="L1602" s="515"/>
      <c r="M1602" s="97" t="s">
        <v>18</v>
      </c>
      <c r="N1602" s="104" t="s">
        <v>18</v>
      </c>
      <c r="O1602" s="541" t="s">
        <v>255</v>
      </c>
      <c r="P1602" s="542"/>
      <c r="Q1602" s="482"/>
    </row>
    <row r="1603" spans="2:17" x14ac:dyDescent="0.35">
      <c r="B1603" s="47" t="s">
        <v>18</v>
      </c>
      <c r="C1603" s="462" t="s">
        <v>150</v>
      </c>
      <c r="D1603" s="382"/>
      <c r="E1603" s="382"/>
      <c r="F1603" s="361"/>
      <c r="G1603" s="425" t="s">
        <v>18</v>
      </c>
      <c r="H1603" s="361"/>
      <c r="I1603" s="52" t="s">
        <v>18</v>
      </c>
      <c r="J1603" s="52" t="s">
        <v>18</v>
      </c>
      <c r="K1603" s="425" t="s">
        <v>18</v>
      </c>
      <c r="L1603" s="361"/>
      <c r="M1603" s="47" t="s">
        <v>18</v>
      </c>
      <c r="N1603" s="53" t="s">
        <v>18</v>
      </c>
      <c r="O1603" s="455" t="s">
        <v>18</v>
      </c>
      <c r="P1603" s="530"/>
      <c r="Q1603" s="462"/>
    </row>
    <row r="1604" spans="2:17" x14ac:dyDescent="0.35">
      <c r="B1604" s="47" t="s">
        <v>18</v>
      </c>
      <c r="C1604" s="462" t="s">
        <v>151</v>
      </c>
      <c r="D1604" s="382"/>
      <c r="E1604" s="382"/>
      <c r="F1604" s="361"/>
      <c r="G1604" s="425" t="s">
        <v>18</v>
      </c>
      <c r="H1604" s="361"/>
      <c r="I1604" s="52" t="s">
        <v>18</v>
      </c>
      <c r="J1604" s="52" t="s">
        <v>18</v>
      </c>
      <c r="K1604" s="425" t="s">
        <v>18</v>
      </c>
      <c r="L1604" s="361"/>
      <c r="M1604" s="47" t="s">
        <v>18</v>
      </c>
      <c r="N1604" s="53" t="s">
        <v>18</v>
      </c>
      <c r="O1604" s="455" t="s">
        <v>18</v>
      </c>
      <c r="P1604" s="530"/>
      <c r="Q1604" s="462"/>
    </row>
    <row r="1605" spans="2:17" x14ac:dyDescent="0.35">
      <c r="B1605" s="27" t="s">
        <v>18</v>
      </c>
      <c r="C1605" s="57" t="s">
        <v>18</v>
      </c>
      <c r="D1605" s="427" t="s">
        <v>268</v>
      </c>
      <c r="E1605" s="382"/>
      <c r="F1605" s="361"/>
      <c r="G1605" s="451" t="s">
        <v>18</v>
      </c>
      <c r="H1605" s="361"/>
      <c r="I1605" s="38" t="s">
        <v>18</v>
      </c>
      <c r="J1605" s="38" t="s">
        <v>18</v>
      </c>
      <c r="K1605" s="451" t="s">
        <v>18</v>
      </c>
      <c r="L1605" s="361"/>
      <c r="M1605" s="44" t="s">
        <v>18</v>
      </c>
      <c r="N1605" s="58" t="s">
        <v>18</v>
      </c>
      <c r="O1605" s="466" t="s">
        <v>18</v>
      </c>
      <c r="P1605" s="531"/>
      <c r="Q1605" s="532"/>
    </row>
    <row r="1606" spans="2:17" x14ac:dyDescent="0.35">
      <c r="B1606" s="83" t="s">
        <v>18</v>
      </c>
      <c r="C1606" s="84" t="s">
        <v>18</v>
      </c>
      <c r="D1606" s="84" t="s">
        <v>18</v>
      </c>
      <c r="E1606" s="536" t="s">
        <v>267</v>
      </c>
      <c r="F1606" s="445"/>
      <c r="G1606" s="485" t="s">
        <v>220</v>
      </c>
      <c r="H1606" s="445"/>
      <c r="I1606" s="80" t="s">
        <v>220</v>
      </c>
      <c r="J1606" s="80" t="s">
        <v>262</v>
      </c>
      <c r="K1606" s="485" t="s">
        <v>220</v>
      </c>
      <c r="L1606" s="445"/>
      <c r="M1606" s="81" t="s">
        <v>220</v>
      </c>
      <c r="N1606" s="88" t="s">
        <v>224</v>
      </c>
      <c r="O1606" s="486" t="s">
        <v>220</v>
      </c>
      <c r="P1606" s="551"/>
      <c r="Q1606" s="552"/>
    </row>
    <row r="1607" spans="2:17" x14ac:dyDescent="0.35">
      <c r="B1607" s="513" t="s">
        <v>266</v>
      </c>
      <c r="C1607" s="514"/>
      <c r="D1607" s="514"/>
      <c r="E1607" s="514"/>
      <c r="F1607" s="515"/>
      <c r="G1607" s="516" t="s">
        <v>220</v>
      </c>
      <c r="H1607" s="515"/>
      <c r="I1607" s="96" t="s">
        <v>220</v>
      </c>
      <c r="J1607" s="96" t="s">
        <v>262</v>
      </c>
      <c r="K1607" s="516" t="s">
        <v>220</v>
      </c>
      <c r="L1607" s="515"/>
      <c r="M1607" s="97" t="s">
        <v>18</v>
      </c>
      <c r="N1607" s="98" t="s">
        <v>18</v>
      </c>
      <c r="O1607" s="541" t="s">
        <v>220</v>
      </c>
      <c r="P1607" s="542"/>
      <c r="Q1607" s="482"/>
    </row>
    <row r="1608" spans="2:17" x14ac:dyDescent="0.35">
      <c r="B1608" s="55" t="s">
        <v>18</v>
      </c>
      <c r="C1608" s="538" t="s">
        <v>165</v>
      </c>
      <c r="D1608" s="473"/>
      <c r="E1608" s="473"/>
      <c r="F1608" s="449"/>
      <c r="G1608" s="518" t="s">
        <v>18</v>
      </c>
      <c r="H1608" s="449"/>
      <c r="I1608" s="54" t="s">
        <v>18</v>
      </c>
      <c r="J1608" s="54" t="s">
        <v>18</v>
      </c>
      <c r="K1608" s="518" t="s">
        <v>18</v>
      </c>
      <c r="L1608" s="449"/>
      <c r="M1608" s="55" t="s">
        <v>18</v>
      </c>
      <c r="N1608" s="56" t="s">
        <v>18</v>
      </c>
      <c r="O1608" s="561" t="s">
        <v>18</v>
      </c>
      <c r="P1608" s="562"/>
      <c r="Q1608" s="538"/>
    </row>
    <row r="1609" spans="2:17" x14ac:dyDescent="0.35">
      <c r="B1609" s="27" t="s">
        <v>18</v>
      </c>
      <c r="C1609" s="57" t="s">
        <v>18</v>
      </c>
      <c r="D1609" s="427" t="s">
        <v>172</v>
      </c>
      <c r="E1609" s="382"/>
      <c r="F1609" s="361"/>
      <c r="G1609" s="451" t="s">
        <v>18</v>
      </c>
      <c r="H1609" s="361"/>
      <c r="I1609" s="38" t="s">
        <v>18</v>
      </c>
      <c r="J1609" s="38" t="s">
        <v>18</v>
      </c>
      <c r="K1609" s="451" t="s">
        <v>18</v>
      </c>
      <c r="L1609" s="361"/>
      <c r="M1609" s="44" t="s">
        <v>18</v>
      </c>
      <c r="N1609" s="58" t="s">
        <v>18</v>
      </c>
      <c r="O1609" s="466" t="s">
        <v>18</v>
      </c>
      <c r="P1609" s="531"/>
      <c r="Q1609" s="532"/>
    </row>
    <row r="1610" spans="2:17" x14ac:dyDescent="0.35">
      <c r="B1610" s="27" t="s">
        <v>18</v>
      </c>
      <c r="C1610" s="57" t="s">
        <v>18</v>
      </c>
      <c r="D1610" s="57" t="s">
        <v>18</v>
      </c>
      <c r="E1610" s="427" t="s">
        <v>172</v>
      </c>
      <c r="F1610" s="361"/>
      <c r="G1610" s="451" t="s">
        <v>220</v>
      </c>
      <c r="H1610" s="361"/>
      <c r="I1610" s="38" t="s">
        <v>263</v>
      </c>
      <c r="J1610" s="38" t="s">
        <v>220</v>
      </c>
      <c r="K1610" s="451" t="s">
        <v>220</v>
      </c>
      <c r="L1610" s="361"/>
      <c r="M1610" s="44" t="s">
        <v>220</v>
      </c>
      <c r="N1610" s="58" t="s">
        <v>224</v>
      </c>
      <c r="O1610" s="466" t="s">
        <v>220</v>
      </c>
      <c r="P1610" s="531"/>
      <c r="Q1610" s="532"/>
    </row>
    <row r="1611" spans="2:17" x14ac:dyDescent="0.35">
      <c r="B1611" s="429" t="s">
        <v>265</v>
      </c>
      <c r="C1611" s="382"/>
      <c r="D1611" s="382"/>
      <c r="E1611" s="382"/>
      <c r="F1611" s="361"/>
      <c r="G1611" s="463" t="s">
        <v>220</v>
      </c>
      <c r="H1611" s="361"/>
      <c r="I1611" s="45" t="s">
        <v>263</v>
      </c>
      <c r="J1611" s="45" t="s">
        <v>220</v>
      </c>
      <c r="K1611" s="463" t="s">
        <v>220</v>
      </c>
      <c r="L1611" s="361"/>
      <c r="M1611" s="47" t="s">
        <v>18</v>
      </c>
      <c r="N1611" s="59" t="s">
        <v>18</v>
      </c>
      <c r="O1611" s="461" t="s">
        <v>220</v>
      </c>
      <c r="P1611" s="539"/>
      <c r="Q1611" s="540"/>
    </row>
    <row r="1612" spans="2:17" x14ac:dyDescent="0.35">
      <c r="B1612" s="429" t="s">
        <v>264</v>
      </c>
      <c r="C1612" s="382"/>
      <c r="D1612" s="382"/>
      <c r="E1612" s="382"/>
      <c r="F1612" s="361"/>
      <c r="G1612" s="463" t="s">
        <v>220</v>
      </c>
      <c r="H1612" s="361"/>
      <c r="I1612" s="45" t="s">
        <v>263</v>
      </c>
      <c r="J1612" s="45" t="s">
        <v>262</v>
      </c>
      <c r="K1612" s="463" t="s">
        <v>220</v>
      </c>
      <c r="L1612" s="361"/>
      <c r="M1612" s="47" t="s">
        <v>18</v>
      </c>
      <c r="N1612" s="59" t="s">
        <v>18</v>
      </c>
      <c r="O1612" s="461" t="s">
        <v>220</v>
      </c>
      <c r="P1612" s="539"/>
      <c r="Q1612" s="540"/>
    </row>
    <row r="1613" spans="2:17" x14ac:dyDescent="0.35">
      <c r="B1613" s="429" t="s">
        <v>261</v>
      </c>
      <c r="C1613" s="382"/>
      <c r="D1613" s="382"/>
      <c r="E1613" s="382"/>
      <c r="F1613" s="361"/>
      <c r="G1613" s="463" t="s">
        <v>259</v>
      </c>
      <c r="H1613" s="361"/>
      <c r="I1613" s="45" t="s">
        <v>258</v>
      </c>
      <c r="J1613" s="45" t="s">
        <v>257</v>
      </c>
      <c r="K1613" s="463" t="s">
        <v>256</v>
      </c>
      <c r="L1613" s="361"/>
      <c r="M1613" s="47" t="s">
        <v>18</v>
      </c>
      <c r="N1613" s="59" t="s">
        <v>18</v>
      </c>
      <c r="O1613" s="461" t="s">
        <v>255</v>
      </c>
      <c r="P1613" s="539"/>
      <c r="Q1613" s="540"/>
    </row>
    <row r="1614" spans="2:17" x14ac:dyDescent="0.35">
      <c r="B1614" s="429" t="s">
        <v>260</v>
      </c>
      <c r="C1614" s="382"/>
      <c r="D1614" s="382"/>
      <c r="E1614" s="382"/>
      <c r="F1614" s="361"/>
      <c r="G1614" s="429" t="s">
        <v>259</v>
      </c>
      <c r="H1614" s="361"/>
      <c r="I1614" s="37" t="s">
        <v>258</v>
      </c>
      <c r="J1614" s="37" t="s">
        <v>257</v>
      </c>
      <c r="K1614" s="429" t="s">
        <v>256</v>
      </c>
      <c r="L1614" s="361"/>
      <c r="M1614" s="47" t="s">
        <v>18</v>
      </c>
      <c r="N1614" s="59" t="s">
        <v>18</v>
      </c>
      <c r="O1614" s="459" t="s">
        <v>255</v>
      </c>
      <c r="P1614" s="546"/>
      <c r="Q1614" s="547"/>
    </row>
    <row r="1615" spans="2:17" s="173" customFormat="1" x14ac:dyDescent="0.35">
      <c r="B1615" s="179"/>
      <c r="C1615" s="179"/>
      <c r="D1615" s="179"/>
      <c r="E1615" s="182"/>
      <c r="F1615" s="182"/>
      <c r="G1615" s="199"/>
      <c r="H1615" s="182"/>
      <c r="I1615" s="199"/>
      <c r="J1615" s="199"/>
      <c r="K1615" s="199"/>
      <c r="L1615" s="182"/>
      <c r="M1615" s="199"/>
      <c r="N1615" s="181"/>
      <c r="O1615" s="199"/>
      <c r="P1615" s="199"/>
      <c r="Q1615" s="199"/>
    </row>
    <row r="1616" spans="2:17" s="173" customFormat="1" x14ac:dyDescent="0.35">
      <c r="B1616" s="179"/>
      <c r="C1616" s="179"/>
      <c r="D1616" s="179"/>
      <c r="E1616" s="182"/>
      <c r="F1616" s="182"/>
      <c r="G1616" s="199"/>
      <c r="H1616" s="182"/>
      <c r="I1616" s="199"/>
      <c r="J1616" s="199"/>
      <c r="K1616" s="199"/>
      <c r="L1616" s="182"/>
      <c r="M1616" s="199"/>
      <c r="N1616" s="181"/>
      <c r="O1616" s="199"/>
      <c r="P1616" s="199"/>
      <c r="Q1616" s="199"/>
    </row>
    <row r="1617" spans="2:17" s="173" customFormat="1" x14ac:dyDescent="0.35">
      <c r="B1617" s="179"/>
      <c r="C1617" s="179"/>
      <c r="D1617" s="179"/>
      <c r="E1617" s="182"/>
      <c r="F1617" s="182"/>
      <c r="G1617" s="199"/>
      <c r="H1617" s="182"/>
      <c r="I1617" s="199"/>
      <c r="J1617" s="199"/>
      <c r="K1617" s="199"/>
      <c r="L1617" s="182"/>
      <c r="M1617" s="199"/>
      <c r="N1617" s="181"/>
      <c r="O1617" s="199"/>
      <c r="P1617" s="199"/>
      <c r="Q1617" s="199"/>
    </row>
    <row r="1618" spans="2:17" s="173" customFormat="1" x14ac:dyDescent="0.35">
      <c r="B1618" s="179"/>
      <c r="C1618" s="179"/>
      <c r="D1618" s="179"/>
      <c r="E1618" s="182"/>
      <c r="F1618" s="182"/>
      <c r="G1618" s="199"/>
      <c r="H1618" s="182"/>
      <c r="I1618" s="199"/>
      <c r="J1618" s="199"/>
      <c r="K1618" s="199"/>
      <c r="L1618" s="182"/>
      <c r="M1618" s="199"/>
      <c r="N1618" s="181"/>
      <c r="O1618" s="199"/>
      <c r="P1618" s="199"/>
      <c r="Q1618" s="199"/>
    </row>
    <row r="1619" spans="2:17" s="173" customFormat="1" x14ac:dyDescent="0.35">
      <c r="B1619" s="519" t="s">
        <v>18</v>
      </c>
      <c r="C1619" s="484"/>
      <c r="D1619" s="484"/>
      <c r="E1619" s="484"/>
      <c r="F1619" s="445"/>
      <c r="G1619" s="431" t="s">
        <v>1146</v>
      </c>
      <c r="H1619" s="382"/>
      <c r="I1619" s="382"/>
      <c r="J1619" s="361"/>
      <c r="K1619" s="431" t="s">
        <v>1145</v>
      </c>
      <c r="L1619" s="382"/>
      <c r="M1619" s="382"/>
      <c r="N1619" s="382"/>
      <c r="O1619" s="382"/>
      <c r="P1619" s="382"/>
      <c r="Q1619" s="361"/>
    </row>
    <row r="1620" spans="2:17" s="173" customFormat="1" x14ac:dyDescent="0.35">
      <c r="B1620" s="498" t="s">
        <v>18</v>
      </c>
      <c r="C1620" s="473"/>
      <c r="D1620" s="473"/>
      <c r="E1620" s="473"/>
      <c r="F1620" s="449"/>
      <c r="G1620" s="431" t="s">
        <v>1144</v>
      </c>
      <c r="H1620" s="361"/>
      <c r="I1620" s="175" t="s">
        <v>1143</v>
      </c>
      <c r="J1620" s="175" t="s">
        <v>1142</v>
      </c>
      <c r="K1620" s="431" t="s">
        <v>1141</v>
      </c>
      <c r="L1620" s="361"/>
      <c r="M1620" s="431" t="s">
        <v>1140</v>
      </c>
      <c r="N1620" s="361"/>
      <c r="O1620" s="508" t="s">
        <v>1139</v>
      </c>
      <c r="P1620" s="509"/>
      <c r="Q1620" s="510"/>
    </row>
    <row r="1621" spans="2:17" x14ac:dyDescent="0.35">
      <c r="B1621" s="425" t="s">
        <v>1</v>
      </c>
      <c r="C1621" s="382"/>
      <c r="D1621" s="382"/>
      <c r="E1621" s="382"/>
      <c r="F1621" s="361"/>
      <c r="G1621" s="425" t="s">
        <v>18</v>
      </c>
      <c r="H1621" s="361"/>
      <c r="I1621" s="52" t="s">
        <v>18</v>
      </c>
      <c r="J1621" s="52" t="s">
        <v>18</v>
      </c>
      <c r="K1621" s="425" t="s">
        <v>18</v>
      </c>
      <c r="L1621" s="361"/>
      <c r="M1621" s="47" t="s">
        <v>18</v>
      </c>
      <c r="N1621" s="53" t="s">
        <v>18</v>
      </c>
      <c r="O1621" s="455" t="s">
        <v>18</v>
      </c>
      <c r="P1621" s="530"/>
      <c r="Q1621" s="462"/>
    </row>
    <row r="1622" spans="2:17" x14ac:dyDescent="0.35">
      <c r="B1622" s="518" t="s">
        <v>16</v>
      </c>
      <c r="C1622" s="473"/>
      <c r="D1622" s="473"/>
      <c r="E1622" s="473"/>
      <c r="F1622" s="449"/>
      <c r="G1622" s="518" t="s">
        <v>18</v>
      </c>
      <c r="H1622" s="449"/>
      <c r="I1622" s="54" t="s">
        <v>18</v>
      </c>
      <c r="J1622" s="54" t="s">
        <v>18</v>
      </c>
      <c r="K1622" s="518" t="s">
        <v>18</v>
      </c>
      <c r="L1622" s="449"/>
      <c r="M1622" s="55" t="s">
        <v>18</v>
      </c>
      <c r="N1622" s="56" t="s">
        <v>18</v>
      </c>
      <c r="O1622" s="455" t="s">
        <v>18</v>
      </c>
      <c r="P1622" s="530"/>
      <c r="Q1622" s="462"/>
    </row>
    <row r="1623" spans="2:17" x14ac:dyDescent="0.35">
      <c r="B1623" s="47" t="s">
        <v>18</v>
      </c>
      <c r="C1623" s="462" t="s">
        <v>16</v>
      </c>
      <c r="D1623" s="382"/>
      <c r="E1623" s="382"/>
      <c r="F1623" s="361"/>
      <c r="G1623" s="425" t="s">
        <v>18</v>
      </c>
      <c r="H1623" s="361"/>
      <c r="I1623" s="52" t="s">
        <v>18</v>
      </c>
      <c r="J1623" s="52" t="s">
        <v>18</v>
      </c>
      <c r="K1623" s="425" t="s">
        <v>18</v>
      </c>
      <c r="L1623" s="361"/>
      <c r="M1623" s="47" t="s">
        <v>18</v>
      </c>
      <c r="N1623" s="53" t="s">
        <v>18</v>
      </c>
      <c r="O1623" s="455" t="s">
        <v>18</v>
      </c>
      <c r="P1623" s="530"/>
      <c r="Q1623" s="462"/>
    </row>
    <row r="1624" spans="2:17" x14ac:dyDescent="0.35">
      <c r="B1624" s="95" t="s">
        <v>18</v>
      </c>
      <c r="C1624" s="529" t="s">
        <v>16</v>
      </c>
      <c r="D1624" s="484"/>
      <c r="E1624" s="484"/>
      <c r="F1624" s="445"/>
      <c r="G1624" s="537" t="s">
        <v>18</v>
      </c>
      <c r="H1624" s="445"/>
      <c r="I1624" s="131" t="s">
        <v>18</v>
      </c>
      <c r="J1624" s="131" t="s">
        <v>18</v>
      </c>
      <c r="K1624" s="537" t="s">
        <v>18</v>
      </c>
      <c r="L1624" s="445"/>
      <c r="M1624" s="95" t="s">
        <v>18</v>
      </c>
      <c r="N1624" s="132" t="s">
        <v>18</v>
      </c>
      <c r="O1624" s="527" t="s">
        <v>18</v>
      </c>
      <c r="P1624" s="528"/>
      <c r="Q1624" s="529"/>
    </row>
    <row r="1625" spans="2:17" x14ac:dyDescent="0.35">
      <c r="B1625" s="102" t="s">
        <v>18</v>
      </c>
      <c r="C1625" s="103" t="s">
        <v>18</v>
      </c>
      <c r="D1625" s="522" t="s">
        <v>20</v>
      </c>
      <c r="E1625" s="514"/>
      <c r="F1625" s="515"/>
      <c r="G1625" s="523" t="s">
        <v>220</v>
      </c>
      <c r="H1625" s="515"/>
      <c r="I1625" s="105" t="s">
        <v>254</v>
      </c>
      <c r="J1625" s="105" t="s">
        <v>253</v>
      </c>
      <c r="K1625" s="523" t="s">
        <v>252</v>
      </c>
      <c r="L1625" s="515"/>
      <c r="M1625" s="108" t="s">
        <v>251</v>
      </c>
      <c r="N1625" s="107" t="s">
        <v>224</v>
      </c>
      <c r="O1625" s="524" t="s">
        <v>250</v>
      </c>
      <c r="P1625" s="525"/>
      <c r="Q1625" s="526"/>
    </row>
    <row r="1626" spans="2:17" x14ac:dyDescent="0.35">
      <c r="B1626" s="89" t="s">
        <v>18</v>
      </c>
      <c r="C1626" s="90" t="s">
        <v>18</v>
      </c>
      <c r="D1626" s="520" t="s">
        <v>21</v>
      </c>
      <c r="E1626" s="473"/>
      <c r="F1626" s="449"/>
      <c r="G1626" s="521" t="s">
        <v>220</v>
      </c>
      <c r="H1626" s="449"/>
      <c r="I1626" s="91" t="s">
        <v>220</v>
      </c>
      <c r="J1626" s="91" t="s">
        <v>220</v>
      </c>
      <c r="K1626" s="521" t="s">
        <v>249</v>
      </c>
      <c r="L1626" s="449"/>
      <c r="M1626" s="94" t="s">
        <v>248</v>
      </c>
      <c r="N1626" s="93" t="s">
        <v>224</v>
      </c>
      <c r="O1626" s="533" t="s">
        <v>247</v>
      </c>
      <c r="P1626" s="534"/>
      <c r="Q1626" s="535"/>
    </row>
    <row r="1627" spans="2:17" x14ac:dyDescent="0.35">
      <c r="B1627" s="27" t="s">
        <v>18</v>
      </c>
      <c r="C1627" s="57" t="s">
        <v>18</v>
      </c>
      <c r="D1627" s="427" t="s">
        <v>24</v>
      </c>
      <c r="E1627" s="382"/>
      <c r="F1627" s="361"/>
      <c r="G1627" s="451" t="s">
        <v>220</v>
      </c>
      <c r="H1627" s="361"/>
      <c r="I1627" s="38" t="s">
        <v>220</v>
      </c>
      <c r="J1627" s="38" t="s">
        <v>220</v>
      </c>
      <c r="K1627" s="451" t="s">
        <v>246</v>
      </c>
      <c r="L1627" s="361"/>
      <c r="M1627" s="44" t="s">
        <v>245</v>
      </c>
      <c r="N1627" s="58" t="s">
        <v>224</v>
      </c>
      <c r="O1627" s="466" t="s">
        <v>244</v>
      </c>
      <c r="P1627" s="531"/>
      <c r="Q1627" s="532"/>
    </row>
    <row r="1628" spans="2:17" x14ac:dyDescent="0.35">
      <c r="B1628" s="27" t="s">
        <v>18</v>
      </c>
      <c r="C1628" s="57" t="s">
        <v>18</v>
      </c>
      <c r="D1628" s="427" t="s">
        <v>19</v>
      </c>
      <c r="E1628" s="382"/>
      <c r="F1628" s="361"/>
      <c r="G1628" s="451" t="s">
        <v>220</v>
      </c>
      <c r="H1628" s="361"/>
      <c r="I1628" s="38" t="s">
        <v>220</v>
      </c>
      <c r="J1628" s="38" t="s">
        <v>243</v>
      </c>
      <c r="K1628" s="451" t="s">
        <v>242</v>
      </c>
      <c r="L1628" s="361"/>
      <c r="M1628" s="44" t="s">
        <v>241</v>
      </c>
      <c r="N1628" s="58" t="s">
        <v>224</v>
      </c>
      <c r="O1628" s="466" t="s">
        <v>240</v>
      </c>
      <c r="P1628" s="531"/>
      <c r="Q1628" s="532"/>
    </row>
    <row r="1629" spans="2:17" x14ac:dyDescent="0.35">
      <c r="B1629" s="27" t="s">
        <v>18</v>
      </c>
      <c r="C1629" s="57" t="s">
        <v>18</v>
      </c>
      <c r="D1629" s="427" t="s">
        <v>23</v>
      </c>
      <c r="E1629" s="382"/>
      <c r="F1629" s="361"/>
      <c r="G1629" s="451" t="s">
        <v>220</v>
      </c>
      <c r="H1629" s="361"/>
      <c r="I1629" s="38" t="s">
        <v>239</v>
      </c>
      <c r="J1629" s="38" t="s">
        <v>238</v>
      </c>
      <c r="K1629" s="451" t="s">
        <v>237</v>
      </c>
      <c r="L1629" s="361"/>
      <c r="M1629" s="44">
        <v>213.63</v>
      </c>
      <c r="N1629" s="58" t="s">
        <v>224</v>
      </c>
      <c r="O1629" s="563">
        <v>778360</v>
      </c>
      <c r="P1629" s="531"/>
      <c r="Q1629" s="532"/>
    </row>
    <row r="1630" spans="2:17" x14ac:dyDescent="0.35">
      <c r="B1630" s="83" t="s">
        <v>18</v>
      </c>
      <c r="C1630" s="84" t="s">
        <v>18</v>
      </c>
      <c r="D1630" s="536" t="s">
        <v>17</v>
      </c>
      <c r="E1630" s="484"/>
      <c r="F1630" s="445"/>
      <c r="G1630" s="485" t="s">
        <v>220</v>
      </c>
      <c r="H1630" s="445"/>
      <c r="I1630" s="80" t="s">
        <v>236</v>
      </c>
      <c r="J1630" s="80" t="s">
        <v>235</v>
      </c>
      <c r="K1630" s="485" t="s">
        <v>234</v>
      </c>
      <c r="L1630" s="445"/>
      <c r="M1630" s="81" t="s">
        <v>233</v>
      </c>
      <c r="N1630" s="88" t="s">
        <v>224</v>
      </c>
      <c r="O1630" s="486" t="s">
        <v>232</v>
      </c>
      <c r="P1630" s="551"/>
      <c r="Q1630" s="552"/>
    </row>
    <row r="1631" spans="2:17" x14ac:dyDescent="0.35">
      <c r="B1631" s="102" t="s">
        <v>18</v>
      </c>
      <c r="C1631" s="103" t="s">
        <v>18</v>
      </c>
      <c r="D1631" s="522" t="s">
        <v>231</v>
      </c>
      <c r="E1631" s="514"/>
      <c r="F1631" s="515"/>
      <c r="G1631" s="523" t="s">
        <v>220</v>
      </c>
      <c r="H1631" s="515"/>
      <c r="I1631" s="105" t="s">
        <v>230</v>
      </c>
      <c r="J1631" s="105" t="s">
        <v>229</v>
      </c>
      <c r="K1631" s="523" t="s">
        <v>220</v>
      </c>
      <c r="L1631" s="515"/>
      <c r="M1631" s="106" t="s">
        <v>220</v>
      </c>
      <c r="N1631" s="107" t="s">
        <v>224</v>
      </c>
      <c r="O1631" s="524" t="s">
        <v>220</v>
      </c>
      <c r="P1631" s="525"/>
      <c r="Q1631" s="526"/>
    </row>
    <row r="1632" spans="2:17" x14ac:dyDescent="0.35">
      <c r="B1632" s="89" t="s">
        <v>18</v>
      </c>
      <c r="C1632" s="90" t="s">
        <v>18</v>
      </c>
      <c r="D1632" s="520" t="s">
        <v>22</v>
      </c>
      <c r="E1632" s="473"/>
      <c r="F1632" s="449"/>
      <c r="G1632" s="521" t="s">
        <v>220</v>
      </c>
      <c r="H1632" s="449"/>
      <c r="I1632" s="91" t="s">
        <v>228</v>
      </c>
      <c r="J1632" s="91" t="s">
        <v>227</v>
      </c>
      <c r="K1632" s="521" t="s">
        <v>226</v>
      </c>
      <c r="L1632" s="449"/>
      <c r="M1632" s="92" t="s">
        <v>225</v>
      </c>
      <c r="N1632" s="93" t="s">
        <v>224</v>
      </c>
      <c r="O1632" s="533" t="s">
        <v>223</v>
      </c>
      <c r="P1632" s="534"/>
      <c r="Q1632" s="535"/>
    </row>
    <row r="1633" spans="2:17" x14ac:dyDescent="0.35">
      <c r="B1633" s="429" t="s">
        <v>222</v>
      </c>
      <c r="C1633" s="382"/>
      <c r="D1633" s="382"/>
      <c r="E1633" s="382"/>
      <c r="F1633" s="361"/>
      <c r="G1633" s="463" t="s">
        <v>220</v>
      </c>
      <c r="H1633" s="361"/>
      <c r="I1633" s="45" t="s">
        <v>219</v>
      </c>
      <c r="J1633" s="45" t="s">
        <v>218</v>
      </c>
      <c r="K1633" s="463" t="s">
        <v>217</v>
      </c>
      <c r="L1633" s="361"/>
      <c r="M1633" s="47" t="s">
        <v>18</v>
      </c>
      <c r="N1633" s="59" t="s">
        <v>18</v>
      </c>
      <c r="O1633" s="557">
        <v>10281160</v>
      </c>
      <c r="P1633" s="539"/>
      <c r="Q1633" s="540"/>
    </row>
    <row r="1634" spans="2:17" x14ac:dyDescent="0.35">
      <c r="B1634" s="429" t="s">
        <v>222</v>
      </c>
      <c r="C1634" s="382"/>
      <c r="D1634" s="382"/>
      <c r="E1634" s="382"/>
      <c r="F1634" s="361"/>
      <c r="G1634" s="463" t="s">
        <v>220</v>
      </c>
      <c r="H1634" s="361"/>
      <c r="I1634" s="45" t="s">
        <v>219</v>
      </c>
      <c r="J1634" s="45" t="s">
        <v>218</v>
      </c>
      <c r="K1634" s="463" t="s">
        <v>217</v>
      </c>
      <c r="L1634" s="361"/>
      <c r="M1634" s="47" t="s">
        <v>18</v>
      </c>
      <c r="N1634" s="59" t="s">
        <v>18</v>
      </c>
      <c r="O1634" s="557">
        <v>10281160</v>
      </c>
      <c r="P1634" s="539"/>
      <c r="Q1634" s="540"/>
    </row>
    <row r="1635" spans="2:17" x14ac:dyDescent="0.35">
      <c r="B1635" s="429" t="s">
        <v>222</v>
      </c>
      <c r="C1635" s="382"/>
      <c r="D1635" s="382"/>
      <c r="E1635" s="382"/>
      <c r="F1635" s="361"/>
      <c r="G1635" s="463" t="s">
        <v>220</v>
      </c>
      <c r="H1635" s="361"/>
      <c r="I1635" s="45" t="s">
        <v>219</v>
      </c>
      <c r="J1635" s="45" t="s">
        <v>218</v>
      </c>
      <c r="K1635" s="463" t="s">
        <v>217</v>
      </c>
      <c r="L1635" s="361"/>
      <c r="M1635" s="47" t="s">
        <v>18</v>
      </c>
      <c r="N1635" s="59" t="s">
        <v>18</v>
      </c>
      <c r="O1635" s="557">
        <v>10281160</v>
      </c>
      <c r="P1635" s="539"/>
      <c r="Q1635" s="540"/>
    </row>
    <row r="1636" spans="2:17" x14ac:dyDescent="0.35">
      <c r="B1636" s="429" t="s">
        <v>221</v>
      </c>
      <c r="C1636" s="382"/>
      <c r="D1636" s="382"/>
      <c r="E1636" s="382"/>
      <c r="F1636" s="361"/>
      <c r="G1636" s="429" t="s">
        <v>220</v>
      </c>
      <c r="H1636" s="361"/>
      <c r="I1636" s="37" t="s">
        <v>219</v>
      </c>
      <c r="J1636" s="37" t="s">
        <v>218</v>
      </c>
      <c r="K1636" s="429" t="s">
        <v>217</v>
      </c>
      <c r="L1636" s="361"/>
      <c r="M1636" s="47" t="s">
        <v>18</v>
      </c>
      <c r="N1636" s="59" t="s">
        <v>18</v>
      </c>
      <c r="O1636" s="556">
        <v>10281160</v>
      </c>
      <c r="P1636" s="546"/>
      <c r="Q1636" s="547"/>
    </row>
    <row r="1637" spans="2:17" x14ac:dyDescent="0.35">
      <c r="B1637" s="360" t="s">
        <v>216</v>
      </c>
      <c r="C1637" s="382"/>
      <c r="D1637" s="382"/>
      <c r="E1637" s="382"/>
      <c r="F1637" s="361"/>
      <c r="G1637" s="429" t="s">
        <v>215</v>
      </c>
      <c r="H1637" s="361"/>
      <c r="I1637" s="37" t="s">
        <v>214</v>
      </c>
      <c r="J1637" s="37" t="s">
        <v>213</v>
      </c>
      <c r="K1637" s="429" t="s">
        <v>212</v>
      </c>
      <c r="L1637" s="361"/>
      <c r="M1637" s="47" t="s">
        <v>18</v>
      </c>
      <c r="N1637" s="59" t="s">
        <v>18</v>
      </c>
      <c r="O1637" s="459" t="s">
        <v>211</v>
      </c>
      <c r="P1637" s="546"/>
      <c r="Q1637" s="547"/>
    </row>
  </sheetData>
  <mergeCells count="3720">
    <mergeCell ref="G1619:J1619"/>
    <mergeCell ref="K1619:Q1619"/>
    <mergeCell ref="B1620:F1620"/>
    <mergeCell ref="G1620:H1620"/>
    <mergeCell ref="K1620:L1620"/>
    <mergeCell ref="M1620:N1620"/>
    <mergeCell ref="O1620:Q1620"/>
    <mergeCell ref="M1537:N1537"/>
    <mergeCell ref="O1537:Q1537"/>
    <mergeCell ref="K1516:L1516"/>
    <mergeCell ref="M1516:N1516"/>
    <mergeCell ref="O1516:Q1516"/>
    <mergeCell ref="B1536:F1536"/>
    <mergeCell ref="G1536:J1536"/>
    <mergeCell ref="K1536:Q1536"/>
    <mergeCell ref="B1495:F1495"/>
    <mergeCell ref="G1495:H1495"/>
    <mergeCell ref="K1495:L1495"/>
    <mergeCell ref="M1495:N1495"/>
    <mergeCell ref="O1495:Q1495"/>
    <mergeCell ref="B1515:F1515"/>
    <mergeCell ref="O1522:Q1522"/>
    <mergeCell ref="O1521:Q1521"/>
    <mergeCell ref="O1520:Q1520"/>
    <mergeCell ref="O1519:Q1519"/>
    <mergeCell ref="O1518:Q1518"/>
    <mergeCell ref="O1517:Q1517"/>
    <mergeCell ref="O1527:Q1527"/>
    <mergeCell ref="O1526:Q1526"/>
    <mergeCell ref="O1525:Q1525"/>
    <mergeCell ref="O1524:Q1524"/>
    <mergeCell ref="C1498:F1498"/>
    <mergeCell ref="K1137:Q1137"/>
    <mergeCell ref="B1138:F1138"/>
    <mergeCell ref="G1138:H1138"/>
    <mergeCell ref="K1138:L1138"/>
    <mergeCell ref="M1138:N1138"/>
    <mergeCell ref="O1138:Q1138"/>
    <mergeCell ref="B1179:F1179"/>
    <mergeCell ref="G1179:J1179"/>
    <mergeCell ref="K1179:Q1179"/>
    <mergeCell ref="B1180:F1180"/>
    <mergeCell ref="M1180:N1180"/>
    <mergeCell ref="O1180:Q1180"/>
    <mergeCell ref="B1431:F1431"/>
    <mergeCell ref="G1431:J1431"/>
    <mergeCell ref="K1431:Q1431"/>
    <mergeCell ref="B1432:F1432"/>
    <mergeCell ref="G1432:H1432"/>
    <mergeCell ref="K1432:L1432"/>
    <mergeCell ref="M1432:N1432"/>
    <mergeCell ref="O1432:Q1432"/>
    <mergeCell ref="B1251:F1251"/>
    <mergeCell ref="G1251:H1251"/>
    <mergeCell ref="G1180:H1180"/>
    <mergeCell ref="K1180:L1180"/>
    <mergeCell ref="O1181:Q1181"/>
    <mergeCell ref="O1172:Q1172"/>
    <mergeCell ref="O1171:Q1171"/>
    <mergeCell ref="O1170:Q1170"/>
    <mergeCell ref="O1189:Q1189"/>
    <mergeCell ref="O1188:Q1188"/>
    <mergeCell ref="O1187:Q1187"/>
    <mergeCell ref="O1186:Q1186"/>
    <mergeCell ref="E533:F533"/>
    <mergeCell ref="G533:H533"/>
    <mergeCell ref="K533:L533"/>
    <mergeCell ref="O533:Q533"/>
    <mergeCell ref="D787:F787"/>
    <mergeCell ref="G787:H787"/>
    <mergeCell ref="K787:L787"/>
    <mergeCell ref="O787:Q787"/>
    <mergeCell ref="E1298:F1298"/>
    <mergeCell ref="G1298:H1298"/>
    <mergeCell ref="K1298:L1298"/>
    <mergeCell ref="O1298:Q1298"/>
    <mergeCell ref="B1074:F1074"/>
    <mergeCell ref="G1074:J1074"/>
    <mergeCell ref="K1074:Q1074"/>
    <mergeCell ref="B1075:F1075"/>
    <mergeCell ref="G1075:H1075"/>
    <mergeCell ref="K1075:L1075"/>
    <mergeCell ref="M1075:N1075"/>
    <mergeCell ref="O1075:Q1075"/>
    <mergeCell ref="B1137:F1137"/>
    <mergeCell ref="G1137:J1137"/>
    <mergeCell ref="G1248:H1248"/>
    <mergeCell ref="K1248:L1248"/>
    <mergeCell ref="B1243:F1243"/>
    <mergeCell ref="G1243:H1243"/>
    <mergeCell ref="C1249:F1249"/>
    <mergeCell ref="G1249:H1249"/>
    <mergeCell ref="K1249:L1249"/>
    <mergeCell ref="D1250:F1250"/>
    <mergeCell ref="G1250:H1250"/>
    <mergeCell ref="K1250:L1250"/>
    <mergeCell ref="G1498:H1498"/>
    <mergeCell ref="C1499:F1499"/>
    <mergeCell ref="G1499:H1499"/>
    <mergeCell ref="K1499:L1499"/>
    <mergeCell ref="M1348:N1348"/>
    <mergeCell ref="O1348:Q1348"/>
    <mergeCell ref="B1347:F1347"/>
    <mergeCell ref="G1347:J1347"/>
    <mergeCell ref="K1347:Q1347"/>
    <mergeCell ref="O1349:Q1349"/>
    <mergeCell ref="O1391:Q1391"/>
    <mergeCell ref="O1384:Q1384"/>
    <mergeCell ref="O1383:Q1383"/>
    <mergeCell ref="O1382:Q1382"/>
    <mergeCell ref="O1381:Q1381"/>
    <mergeCell ref="O1380:Q1380"/>
    <mergeCell ref="O1397:Q1397"/>
    <mergeCell ref="O1396:Q1396"/>
    <mergeCell ref="O1395:Q1395"/>
    <mergeCell ref="O1394:Q1394"/>
    <mergeCell ref="O1393:Q1393"/>
    <mergeCell ref="O1392:Q1392"/>
    <mergeCell ref="O1403:Q1403"/>
    <mergeCell ref="O1402:Q1402"/>
    <mergeCell ref="B1390:F1390"/>
    <mergeCell ref="G1390:H1390"/>
    <mergeCell ref="K1390:L1390"/>
    <mergeCell ref="M1390:N1390"/>
    <mergeCell ref="O1390:Q1390"/>
    <mergeCell ref="O1417:Q1417"/>
    <mergeCell ref="O1416:Q1416"/>
    <mergeCell ref="O1456:Q1456"/>
    <mergeCell ref="O1454:Q1454"/>
    <mergeCell ref="O1447:Q1447"/>
    <mergeCell ref="O1446:Q1446"/>
    <mergeCell ref="O1445:Q1445"/>
    <mergeCell ref="O1353:Q1353"/>
    <mergeCell ref="O1352:Q1352"/>
    <mergeCell ref="O1351:Q1351"/>
    <mergeCell ref="O1379:Q1379"/>
    <mergeCell ref="O1378:Q1378"/>
    <mergeCell ref="O1377:Q1377"/>
    <mergeCell ref="O1376:Q1376"/>
    <mergeCell ref="O1375:Q1375"/>
    <mergeCell ref="O1374:Q1374"/>
    <mergeCell ref="K1171:L1171"/>
    <mergeCell ref="E1186:F1186"/>
    <mergeCell ref="G1186:H1186"/>
    <mergeCell ref="K1186:L1186"/>
    <mergeCell ref="M1264:N1264"/>
    <mergeCell ref="O1264:Q1264"/>
    <mergeCell ref="K1243:L1243"/>
    <mergeCell ref="M1243:N1243"/>
    <mergeCell ref="O1243:Q1243"/>
    <mergeCell ref="B1263:F1263"/>
    <mergeCell ref="G1263:J1263"/>
    <mergeCell ref="K1263:Q1263"/>
    <mergeCell ref="O1252:Q1252"/>
    <mergeCell ref="O1251:Q1251"/>
    <mergeCell ref="O1250:Q1250"/>
    <mergeCell ref="O1249:Q1249"/>
    <mergeCell ref="O1248:Q1248"/>
    <mergeCell ref="C1248:F1248"/>
    <mergeCell ref="O1185:Q1185"/>
    <mergeCell ref="O1184:Q1184"/>
    <mergeCell ref="O1223:Q1223"/>
    <mergeCell ref="O1234:Q1234"/>
    <mergeCell ref="O1233:Q1233"/>
    <mergeCell ref="O1232:Q1232"/>
    <mergeCell ref="O1231:Q1231"/>
    <mergeCell ref="O1230:Q1230"/>
    <mergeCell ref="O1229:Q1229"/>
    <mergeCell ref="O1215:Q1215"/>
    <mergeCell ref="O1214:Q1214"/>
    <mergeCell ref="O1213:Q1213"/>
    <mergeCell ref="O1212:Q1212"/>
    <mergeCell ref="O1211:Q1211"/>
    <mergeCell ref="O1210:Q1210"/>
    <mergeCell ref="O1225:Q1225"/>
    <mergeCell ref="O1224:Q1224"/>
    <mergeCell ref="O1228:Q1228"/>
    <mergeCell ref="O1227:Q1227"/>
    <mergeCell ref="O1226:Q1226"/>
    <mergeCell ref="O1246:Q1246"/>
    <mergeCell ref="O1245:Q1245"/>
    <mergeCell ref="O1244:Q1244"/>
    <mergeCell ref="O1237:Q1237"/>
    <mergeCell ref="O1236:Q1236"/>
    <mergeCell ref="O1235:Q1235"/>
    <mergeCell ref="E1153:F1153"/>
    <mergeCell ref="B1095:F1095"/>
    <mergeCell ref="G1095:J1095"/>
    <mergeCell ref="K1095:Q1095"/>
    <mergeCell ref="O1082:Q1082"/>
    <mergeCell ref="O1081:Q1081"/>
    <mergeCell ref="O1080:Q1080"/>
    <mergeCell ref="O1079:Q1079"/>
    <mergeCell ref="O1078:Q1078"/>
    <mergeCell ref="O1077:Q1077"/>
    <mergeCell ref="O1088:Q1088"/>
    <mergeCell ref="O1087:Q1087"/>
    <mergeCell ref="O1086:Q1086"/>
    <mergeCell ref="O1085:Q1085"/>
    <mergeCell ref="O1084:Q1084"/>
    <mergeCell ref="O1083:Q1083"/>
    <mergeCell ref="E1079:F1079"/>
    <mergeCell ref="G1079:H1079"/>
    <mergeCell ref="K1079:L1079"/>
    <mergeCell ref="O1164:Q1164"/>
    <mergeCell ref="O1126:Q1126"/>
    <mergeCell ref="O1125:Q1125"/>
    <mergeCell ref="O1139:Q1139"/>
    <mergeCell ref="O1131:Q1131"/>
    <mergeCell ref="O1130:Q1130"/>
    <mergeCell ref="O1129:Q1129"/>
    <mergeCell ref="E1085:F1085"/>
    <mergeCell ref="G1085:H1085"/>
    <mergeCell ref="B1086:F1086"/>
    <mergeCell ref="G1086:H1086"/>
    <mergeCell ref="B1087:F1087"/>
    <mergeCell ref="G1087:H1087"/>
    <mergeCell ref="B1088:F1088"/>
    <mergeCell ref="G1088:H1088"/>
    <mergeCell ref="B1097:F1097"/>
    <mergeCell ref="G1097:H1097"/>
    <mergeCell ref="O916:Q916"/>
    <mergeCell ref="O915:Q915"/>
    <mergeCell ref="O914:Q914"/>
    <mergeCell ref="O937:Q937"/>
    <mergeCell ref="O936:Q936"/>
    <mergeCell ref="O935:Q935"/>
    <mergeCell ref="O934:Q934"/>
    <mergeCell ref="O951:Q951"/>
    <mergeCell ref="O950:Q950"/>
    <mergeCell ref="O943:Q943"/>
    <mergeCell ref="O942:Q942"/>
    <mergeCell ref="O941:Q941"/>
    <mergeCell ref="O940:Q940"/>
    <mergeCell ref="K927:Q927"/>
    <mergeCell ref="O957:Q957"/>
    <mergeCell ref="O956:Q956"/>
    <mergeCell ref="O955:Q955"/>
    <mergeCell ref="O954:Q954"/>
    <mergeCell ref="O953:Q953"/>
    <mergeCell ref="O952:Q952"/>
    <mergeCell ref="O963:Q963"/>
    <mergeCell ref="O962:Q962"/>
    <mergeCell ref="O933:Q933"/>
    <mergeCell ref="O932:Q932"/>
    <mergeCell ref="O931:Q931"/>
    <mergeCell ref="O930:Q930"/>
    <mergeCell ref="O929:Q929"/>
    <mergeCell ref="O923:Q923"/>
    <mergeCell ref="O939:Q939"/>
    <mergeCell ref="O938:Q938"/>
    <mergeCell ref="B949:F949"/>
    <mergeCell ref="G949:H949"/>
    <mergeCell ref="K949:L949"/>
    <mergeCell ref="M949:N949"/>
    <mergeCell ref="O949:Q949"/>
    <mergeCell ref="K928:L928"/>
    <mergeCell ref="M928:N928"/>
    <mergeCell ref="O928:Q928"/>
    <mergeCell ref="B948:F948"/>
    <mergeCell ref="G948:J948"/>
    <mergeCell ref="K948:Q948"/>
    <mergeCell ref="E923:F923"/>
    <mergeCell ref="G923:H923"/>
    <mergeCell ref="K923:L923"/>
    <mergeCell ref="E929:F929"/>
    <mergeCell ref="G929:H929"/>
    <mergeCell ref="K929:L929"/>
    <mergeCell ref="E930:F930"/>
    <mergeCell ref="G930:H930"/>
    <mergeCell ref="B927:F927"/>
    <mergeCell ref="G927:J927"/>
    <mergeCell ref="E932:F932"/>
    <mergeCell ref="G932:H932"/>
    <mergeCell ref="K932:L932"/>
    <mergeCell ref="O913:Q913"/>
    <mergeCell ref="O912:Q912"/>
    <mergeCell ref="O911:Q911"/>
    <mergeCell ref="O922:Q922"/>
    <mergeCell ref="O921:Q921"/>
    <mergeCell ref="O920:Q920"/>
    <mergeCell ref="O919:Q919"/>
    <mergeCell ref="C910:F910"/>
    <mergeCell ref="G910:H910"/>
    <mergeCell ref="D911:F911"/>
    <mergeCell ref="G911:H911"/>
    <mergeCell ref="K911:L911"/>
    <mergeCell ref="B912:F912"/>
    <mergeCell ref="G912:H912"/>
    <mergeCell ref="K912:L912"/>
    <mergeCell ref="B913:F913"/>
    <mergeCell ref="G913:H913"/>
    <mergeCell ref="K913:L913"/>
    <mergeCell ref="B914:F914"/>
    <mergeCell ref="G914:H914"/>
    <mergeCell ref="K914:L914"/>
    <mergeCell ref="B915:F915"/>
    <mergeCell ref="G915:H915"/>
    <mergeCell ref="K915:L915"/>
    <mergeCell ref="C916:F916"/>
    <mergeCell ref="O918:Q918"/>
    <mergeCell ref="O917:Q917"/>
    <mergeCell ref="E922:F922"/>
    <mergeCell ref="G922:H922"/>
    <mergeCell ref="K922:L922"/>
    <mergeCell ref="G916:H916"/>
    <mergeCell ref="K916:L916"/>
    <mergeCell ref="O805:Q805"/>
    <mergeCell ref="O804:Q804"/>
    <mergeCell ref="O803:Q803"/>
    <mergeCell ref="O796:Q796"/>
    <mergeCell ref="M844:N844"/>
    <mergeCell ref="O844:Q844"/>
    <mergeCell ref="O824:Q824"/>
    <mergeCell ref="O850:Q850"/>
    <mergeCell ref="O849:Q849"/>
    <mergeCell ref="O848:Q848"/>
    <mergeCell ref="O847:Q847"/>
    <mergeCell ref="O846:Q846"/>
    <mergeCell ref="O845:Q845"/>
    <mergeCell ref="O856:Q856"/>
    <mergeCell ref="O855:Q855"/>
    <mergeCell ref="O854:Q854"/>
    <mergeCell ref="O853:Q853"/>
    <mergeCell ref="O852:Q852"/>
    <mergeCell ref="O851:Q851"/>
    <mergeCell ref="O668:Q668"/>
    <mergeCell ref="O667:Q667"/>
    <mergeCell ref="O666:Q666"/>
    <mergeCell ref="O684:Q684"/>
    <mergeCell ref="O683:Q683"/>
    <mergeCell ref="O682:Q682"/>
    <mergeCell ref="O681:Q681"/>
    <mergeCell ref="O680:Q680"/>
    <mergeCell ref="O679:Q679"/>
    <mergeCell ref="M802:N802"/>
    <mergeCell ref="O802:Q802"/>
    <mergeCell ref="B843:F843"/>
    <mergeCell ref="G843:J843"/>
    <mergeCell ref="K843:Q843"/>
    <mergeCell ref="B779:F779"/>
    <mergeCell ref="B801:F801"/>
    <mergeCell ref="G801:J801"/>
    <mergeCell ref="K801:Q801"/>
    <mergeCell ref="B738:F738"/>
    <mergeCell ref="G738:H738"/>
    <mergeCell ref="K738:L738"/>
    <mergeCell ref="M738:N738"/>
    <mergeCell ref="O738:Q738"/>
    <mergeCell ref="O749:Q749"/>
    <mergeCell ref="O748:Q748"/>
    <mergeCell ref="O747:Q747"/>
    <mergeCell ref="O746:Q746"/>
    <mergeCell ref="O745:Q745"/>
    <mergeCell ref="O744:Q744"/>
    <mergeCell ref="O762:Q762"/>
    <mergeCell ref="O761:Q761"/>
    <mergeCell ref="O784:Q784"/>
    <mergeCell ref="M717:N717"/>
    <mergeCell ref="O717:Q717"/>
    <mergeCell ref="B737:F737"/>
    <mergeCell ref="G737:J737"/>
    <mergeCell ref="K737:Q737"/>
    <mergeCell ref="K675:L675"/>
    <mergeCell ref="M675:N675"/>
    <mergeCell ref="O675:Q675"/>
    <mergeCell ref="B716:F716"/>
    <mergeCell ref="G716:J716"/>
    <mergeCell ref="K716:Q716"/>
    <mergeCell ref="B674:F674"/>
    <mergeCell ref="G674:J674"/>
    <mergeCell ref="K674:Q674"/>
    <mergeCell ref="O678:Q678"/>
    <mergeCell ref="O677:Q677"/>
    <mergeCell ref="O676:Q676"/>
    <mergeCell ref="O697:Q697"/>
    <mergeCell ref="O687:Q687"/>
    <mergeCell ref="O686:Q686"/>
    <mergeCell ref="O685:Q685"/>
    <mergeCell ref="O705:Q705"/>
    <mergeCell ref="O704:Q704"/>
    <mergeCell ref="O703:Q703"/>
    <mergeCell ref="O702:Q702"/>
    <mergeCell ref="O701:Q701"/>
    <mergeCell ref="O700:Q700"/>
    <mergeCell ref="O711:Q711"/>
    <mergeCell ref="O710:Q710"/>
    <mergeCell ref="O709:Q709"/>
    <mergeCell ref="O708:Q708"/>
    <mergeCell ref="O707:Q707"/>
    <mergeCell ref="O545:Q545"/>
    <mergeCell ref="O560:Q560"/>
    <mergeCell ref="O559:Q559"/>
    <mergeCell ref="O558:Q558"/>
    <mergeCell ref="O557:Q557"/>
    <mergeCell ref="O556:Q556"/>
    <mergeCell ref="O555:Q555"/>
    <mergeCell ref="K548:Q548"/>
    <mergeCell ref="K633:L633"/>
    <mergeCell ref="M633:N633"/>
    <mergeCell ref="O633:Q633"/>
    <mergeCell ref="K612:L612"/>
    <mergeCell ref="M612:N612"/>
    <mergeCell ref="O612:Q612"/>
    <mergeCell ref="B632:F632"/>
    <mergeCell ref="G632:J632"/>
    <mergeCell ref="K632:Q632"/>
    <mergeCell ref="B591:F591"/>
    <mergeCell ref="G591:H591"/>
    <mergeCell ref="K591:L591"/>
    <mergeCell ref="M591:N591"/>
    <mergeCell ref="O591:Q591"/>
    <mergeCell ref="B611:F611"/>
    <mergeCell ref="G611:J611"/>
    <mergeCell ref="K611:Q611"/>
    <mergeCell ref="O614:Q614"/>
    <mergeCell ref="O613:Q613"/>
    <mergeCell ref="O608:Q608"/>
    <mergeCell ref="O607:Q607"/>
    <mergeCell ref="O606:Q606"/>
    <mergeCell ref="O605:Q605"/>
    <mergeCell ref="O620:Q620"/>
    <mergeCell ref="O495:Q495"/>
    <mergeCell ref="O494:Q494"/>
    <mergeCell ref="O493:Q493"/>
    <mergeCell ref="O492:Q492"/>
    <mergeCell ref="O491:Q491"/>
    <mergeCell ref="O490:Q490"/>
    <mergeCell ref="O501:Q501"/>
    <mergeCell ref="O500:Q500"/>
    <mergeCell ref="O499:Q499"/>
    <mergeCell ref="O498:Q498"/>
    <mergeCell ref="O497:Q497"/>
    <mergeCell ref="O496:Q496"/>
    <mergeCell ref="C492:F492"/>
    <mergeCell ref="G492:H492"/>
    <mergeCell ref="K492:L492"/>
    <mergeCell ref="C493:F493"/>
    <mergeCell ref="G493:H493"/>
    <mergeCell ref="K493:L493"/>
    <mergeCell ref="D494:F494"/>
    <mergeCell ref="G494:H494"/>
    <mergeCell ref="K494:L494"/>
    <mergeCell ref="D495:F495"/>
    <mergeCell ref="G495:H495"/>
    <mergeCell ref="K495:L495"/>
    <mergeCell ref="D496:F496"/>
    <mergeCell ref="G496:H496"/>
    <mergeCell ref="K496:L496"/>
    <mergeCell ref="D497:F497"/>
    <mergeCell ref="G497:H497"/>
    <mergeCell ref="K497:L497"/>
    <mergeCell ref="D498:F498"/>
    <mergeCell ref="G498:H498"/>
    <mergeCell ref="O510:Q510"/>
    <mergeCell ref="O509:Q509"/>
    <mergeCell ref="O508:Q508"/>
    <mergeCell ref="O507:Q507"/>
    <mergeCell ref="O503:Q503"/>
    <mergeCell ref="O502:Q502"/>
    <mergeCell ref="O516:Q516"/>
    <mergeCell ref="O515:Q515"/>
    <mergeCell ref="O514:Q514"/>
    <mergeCell ref="O513:Q513"/>
    <mergeCell ref="O512:Q512"/>
    <mergeCell ref="O511:Q511"/>
    <mergeCell ref="O522:Q522"/>
    <mergeCell ref="O521:Q521"/>
    <mergeCell ref="O520:Q520"/>
    <mergeCell ref="O519:Q519"/>
    <mergeCell ref="O518:Q518"/>
    <mergeCell ref="O517:Q517"/>
    <mergeCell ref="K505:Q505"/>
    <mergeCell ref="K506:L506"/>
    <mergeCell ref="M506:N506"/>
    <mergeCell ref="O506:Q506"/>
    <mergeCell ref="O531:Q531"/>
    <mergeCell ref="O530:Q530"/>
    <mergeCell ref="O529:Q529"/>
    <mergeCell ref="O528:Q528"/>
    <mergeCell ref="O524:Q524"/>
    <mergeCell ref="O523:Q523"/>
    <mergeCell ref="O538:Q538"/>
    <mergeCell ref="O537:Q537"/>
    <mergeCell ref="O536:Q536"/>
    <mergeCell ref="O535:Q535"/>
    <mergeCell ref="O534:Q534"/>
    <mergeCell ref="O532:Q532"/>
    <mergeCell ref="O544:Q544"/>
    <mergeCell ref="O543:Q543"/>
    <mergeCell ref="O542:Q542"/>
    <mergeCell ref="O541:Q541"/>
    <mergeCell ref="O540:Q540"/>
    <mergeCell ref="O539:Q539"/>
    <mergeCell ref="K526:Q526"/>
    <mergeCell ref="K527:L527"/>
    <mergeCell ref="M527:N527"/>
    <mergeCell ref="O527:Q527"/>
    <mergeCell ref="M549:N549"/>
    <mergeCell ref="O549:Q549"/>
    <mergeCell ref="O566:Q566"/>
    <mergeCell ref="O565:Q565"/>
    <mergeCell ref="O564:Q564"/>
    <mergeCell ref="O563:Q563"/>
    <mergeCell ref="O562:Q562"/>
    <mergeCell ref="O561:Q561"/>
    <mergeCell ref="O576:Q576"/>
    <mergeCell ref="O575:Q575"/>
    <mergeCell ref="O574:Q574"/>
    <mergeCell ref="O573:Q573"/>
    <mergeCell ref="O572:Q572"/>
    <mergeCell ref="O571:Q571"/>
    <mergeCell ref="K569:Q569"/>
    <mergeCell ref="O582:Q582"/>
    <mergeCell ref="O581:Q581"/>
    <mergeCell ref="O580:Q580"/>
    <mergeCell ref="O579:Q579"/>
    <mergeCell ref="O578:Q578"/>
    <mergeCell ref="O577:Q577"/>
    <mergeCell ref="K570:L570"/>
    <mergeCell ref="M570:N570"/>
    <mergeCell ref="O570:Q570"/>
    <mergeCell ref="K549:L549"/>
    <mergeCell ref="O554:Q554"/>
    <mergeCell ref="O553:Q553"/>
    <mergeCell ref="O552:Q552"/>
    <mergeCell ref="O551:Q551"/>
    <mergeCell ref="O550:Q550"/>
    <mergeCell ref="O586:Q586"/>
    <mergeCell ref="O585:Q585"/>
    <mergeCell ref="O584:Q584"/>
    <mergeCell ref="O583:Q583"/>
    <mergeCell ref="O598:Q598"/>
    <mergeCell ref="O597:Q597"/>
    <mergeCell ref="O596:Q596"/>
    <mergeCell ref="O595:Q595"/>
    <mergeCell ref="O594:Q594"/>
    <mergeCell ref="O593:Q593"/>
    <mergeCell ref="O604:Q604"/>
    <mergeCell ref="O603:Q603"/>
    <mergeCell ref="O602:Q602"/>
    <mergeCell ref="O601:Q601"/>
    <mergeCell ref="O600:Q600"/>
    <mergeCell ref="O599:Q599"/>
    <mergeCell ref="K590:Q590"/>
    <mergeCell ref="O623:Q623"/>
    <mergeCell ref="O622:Q622"/>
    <mergeCell ref="O621:Q621"/>
    <mergeCell ref="O637:Q637"/>
    <mergeCell ref="O636:Q636"/>
    <mergeCell ref="O635:Q635"/>
    <mergeCell ref="O634:Q634"/>
    <mergeCell ref="O628:Q628"/>
    <mergeCell ref="O627:Q627"/>
    <mergeCell ref="O643:Q643"/>
    <mergeCell ref="O642:Q642"/>
    <mergeCell ref="O641:Q641"/>
    <mergeCell ref="O640:Q640"/>
    <mergeCell ref="O639:Q639"/>
    <mergeCell ref="O638:Q638"/>
    <mergeCell ref="O592:Q592"/>
    <mergeCell ref="O587:Q587"/>
    <mergeCell ref="O619:Q619"/>
    <mergeCell ref="O618:Q618"/>
    <mergeCell ref="O617:Q617"/>
    <mergeCell ref="O616:Q616"/>
    <mergeCell ref="O615:Q615"/>
    <mergeCell ref="O645:Q645"/>
    <mergeCell ref="O644:Q644"/>
    <mergeCell ref="O659:Q659"/>
    <mergeCell ref="O658:Q658"/>
    <mergeCell ref="O657:Q657"/>
    <mergeCell ref="O656:Q656"/>
    <mergeCell ref="O655:Q655"/>
    <mergeCell ref="O650:Q650"/>
    <mergeCell ref="O665:Q665"/>
    <mergeCell ref="O664:Q664"/>
    <mergeCell ref="O663:Q663"/>
    <mergeCell ref="O662:Q662"/>
    <mergeCell ref="O661:Q661"/>
    <mergeCell ref="O660:Q660"/>
    <mergeCell ref="O626:Q626"/>
    <mergeCell ref="O625:Q625"/>
    <mergeCell ref="O624:Q624"/>
    <mergeCell ref="O706:Q706"/>
    <mergeCell ref="O721:Q721"/>
    <mergeCell ref="O720:Q720"/>
    <mergeCell ref="O719:Q719"/>
    <mergeCell ref="O718:Q718"/>
    <mergeCell ref="O713:Q713"/>
    <mergeCell ref="O712:Q712"/>
    <mergeCell ref="O699:Q699"/>
    <mergeCell ref="O698:Q698"/>
    <mergeCell ref="O727:Q727"/>
    <mergeCell ref="O726:Q726"/>
    <mergeCell ref="O725:Q725"/>
    <mergeCell ref="O724:Q724"/>
    <mergeCell ref="O723:Q723"/>
    <mergeCell ref="O722:Q722"/>
    <mergeCell ref="O733:Q733"/>
    <mergeCell ref="O732:Q732"/>
    <mergeCell ref="O731:Q731"/>
    <mergeCell ref="O730:Q730"/>
    <mergeCell ref="O729:Q729"/>
    <mergeCell ref="O728:Q728"/>
    <mergeCell ref="O743:Q743"/>
    <mergeCell ref="O742:Q742"/>
    <mergeCell ref="O741:Q741"/>
    <mergeCell ref="O740:Q740"/>
    <mergeCell ref="O739:Q739"/>
    <mergeCell ref="O734:Q734"/>
    <mergeCell ref="O760:Q760"/>
    <mergeCell ref="O752:Q752"/>
    <mergeCell ref="O751:Q751"/>
    <mergeCell ref="O750:Q750"/>
    <mergeCell ref="O768:Q768"/>
    <mergeCell ref="O767:Q767"/>
    <mergeCell ref="O766:Q766"/>
    <mergeCell ref="O765:Q765"/>
    <mergeCell ref="O764:Q764"/>
    <mergeCell ref="O763:Q763"/>
    <mergeCell ref="O781:Q781"/>
    <mergeCell ref="O773:Q773"/>
    <mergeCell ref="O772:Q772"/>
    <mergeCell ref="O771:Q771"/>
    <mergeCell ref="O770:Q770"/>
    <mergeCell ref="O769:Q769"/>
    <mergeCell ref="O788:Q788"/>
    <mergeCell ref="O786:Q786"/>
    <mergeCell ref="O785:Q785"/>
    <mergeCell ref="O783:Q783"/>
    <mergeCell ref="O782:Q782"/>
    <mergeCell ref="O759:Q759"/>
    <mergeCell ref="O830:Q830"/>
    <mergeCell ref="O829:Q829"/>
    <mergeCell ref="O828:Q828"/>
    <mergeCell ref="O827:Q827"/>
    <mergeCell ref="O826:Q826"/>
    <mergeCell ref="O825:Q825"/>
    <mergeCell ref="O836:Q836"/>
    <mergeCell ref="O835:Q835"/>
    <mergeCell ref="O834:Q834"/>
    <mergeCell ref="O833:Q833"/>
    <mergeCell ref="O832:Q832"/>
    <mergeCell ref="O831:Q831"/>
    <mergeCell ref="O794:Q794"/>
    <mergeCell ref="O793:Q793"/>
    <mergeCell ref="O792:Q792"/>
    <mergeCell ref="O791:Q791"/>
    <mergeCell ref="O790:Q790"/>
    <mergeCell ref="O795:Q795"/>
    <mergeCell ref="O812:Q812"/>
    <mergeCell ref="O811:Q811"/>
    <mergeCell ref="O810:Q810"/>
    <mergeCell ref="O809:Q809"/>
    <mergeCell ref="O808:Q808"/>
    <mergeCell ref="O807:Q807"/>
    <mergeCell ref="O789:Q789"/>
    <mergeCell ref="O806:Q806"/>
    <mergeCell ref="O867:Q867"/>
    <mergeCell ref="O866:Q866"/>
    <mergeCell ref="O860:Q860"/>
    <mergeCell ref="O859:Q859"/>
    <mergeCell ref="O858:Q858"/>
    <mergeCell ref="O857:Q857"/>
    <mergeCell ref="O873:Q873"/>
    <mergeCell ref="O872:Q872"/>
    <mergeCell ref="O871:Q871"/>
    <mergeCell ref="O870:Q870"/>
    <mergeCell ref="O869:Q869"/>
    <mergeCell ref="O868:Q868"/>
    <mergeCell ref="O879:Q879"/>
    <mergeCell ref="O878:Q878"/>
    <mergeCell ref="O877:Q877"/>
    <mergeCell ref="O876:Q876"/>
    <mergeCell ref="O875:Q875"/>
    <mergeCell ref="O874:Q874"/>
    <mergeCell ref="O891:Q891"/>
    <mergeCell ref="O890:Q890"/>
    <mergeCell ref="O889:Q889"/>
    <mergeCell ref="O888:Q888"/>
    <mergeCell ref="O881:Q881"/>
    <mergeCell ref="O880:Q880"/>
    <mergeCell ref="O897:Q897"/>
    <mergeCell ref="O896:Q896"/>
    <mergeCell ref="O895:Q895"/>
    <mergeCell ref="O894:Q894"/>
    <mergeCell ref="O893:Q893"/>
    <mergeCell ref="O892:Q892"/>
    <mergeCell ref="O910:Q910"/>
    <mergeCell ref="O909:Q909"/>
    <mergeCell ref="O901:Q901"/>
    <mergeCell ref="O900:Q900"/>
    <mergeCell ref="O899:Q899"/>
    <mergeCell ref="O898:Q898"/>
    <mergeCell ref="K907:Q907"/>
    <mergeCell ref="K910:L910"/>
    <mergeCell ref="K908:L908"/>
    <mergeCell ref="M908:N908"/>
    <mergeCell ref="O908:Q908"/>
    <mergeCell ref="O961:Q961"/>
    <mergeCell ref="O960:Q960"/>
    <mergeCell ref="O959:Q959"/>
    <mergeCell ref="O958:Q958"/>
    <mergeCell ref="O975:Q975"/>
    <mergeCell ref="O974:Q974"/>
    <mergeCell ref="O973:Q973"/>
    <mergeCell ref="O972:Q972"/>
    <mergeCell ref="O971:Q971"/>
    <mergeCell ref="O964:Q964"/>
    <mergeCell ref="O979:Q979"/>
    <mergeCell ref="O978:Q978"/>
    <mergeCell ref="O977:Q977"/>
    <mergeCell ref="O976:Q976"/>
    <mergeCell ref="K969:Q969"/>
    <mergeCell ref="O993:Q993"/>
    <mergeCell ref="O992:Q992"/>
    <mergeCell ref="O985:Q985"/>
    <mergeCell ref="O984:Q984"/>
    <mergeCell ref="O983:Q983"/>
    <mergeCell ref="O982:Q982"/>
    <mergeCell ref="K991:L991"/>
    <mergeCell ref="M991:N991"/>
    <mergeCell ref="O991:Q991"/>
    <mergeCell ref="K970:L970"/>
    <mergeCell ref="M970:N970"/>
    <mergeCell ref="O970:Q970"/>
    <mergeCell ref="K990:Q990"/>
    <mergeCell ref="O981:Q981"/>
    <mergeCell ref="O980:Q980"/>
    <mergeCell ref="O1034:Q1034"/>
    <mergeCell ref="O1025:Q1025"/>
    <mergeCell ref="O1024:Q1024"/>
    <mergeCell ref="O1043:Q1043"/>
    <mergeCell ref="O1042:Q1042"/>
    <mergeCell ref="O1041:Q1041"/>
    <mergeCell ref="O1040:Q1040"/>
    <mergeCell ref="O1039:Q1039"/>
    <mergeCell ref="O1038:Q1038"/>
    <mergeCell ref="O999:Q999"/>
    <mergeCell ref="O998:Q998"/>
    <mergeCell ref="O997:Q997"/>
    <mergeCell ref="O996:Q996"/>
    <mergeCell ref="O995:Q995"/>
    <mergeCell ref="O994:Q994"/>
    <mergeCell ref="O1005:Q1005"/>
    <mergeCell ref="O1004:Q1004"/>
    <mergeCell ref="O1003:Q1003"/>
    <mergeCell ref="O1002:Q1002"/>
    <mergeCell ref="O1001:Q1001"/>
    <mergeCell ref="O1000:Q1000"/>
    <mergeCell ref="O1023:Q1023"/>
    <mergeCell ref="O1022:Q1022"/>
    <mergeCell ref="O1021:Q1021"/>
    <mergeCell ref="O1020:Q1020"/>
    <mergeCell ref="O1019:Q1019"/>
    <mergeCell ref="O1018:Q1018"/>
    <mergeCell ref="O1006:Q1006"/>
    <mergeCell ref="O1046:Q1046"/>
    <mergeCell ref="O1045:Q1045"/>
    <mergeCell ref="O1044:Q1044"/>
    <mergeCell ref="O1063:Q1063"/>
    <mergeCell ref="O1062:Q1062"/>
    <mergeCell ref="O1061:Q1061"/>
    <mergeCell ref="O1060:Q1060"/>
    <mergeCell ref="O1059:Q1059"/>
    <mergeCell ref="O1058:Q1058"/>
    <mergeCell ref="O1037:Q1037"/>
    <mergeCell ref="O1036:Q1036"/>
    <mergeCell ref="O1035:Q1035"/>
    <mergeCell ref="O1076:Q1076"/>
    <mergeCell ref="O1068:Q1068"/>
    <mergeCell ref="O1067:Q1067"/>
    <mergeCell ref="O1066:Q1066"/>
    <mergeCell ref="O1065:Q1065"/>
    <mergeCell ref="O1064:Q1064"/>
    <mergeCell ref="O1102:Q1102"/>
    <mergeCell ref="O1101:Q1101"/>
    <mergeCell ref="O1100:Q1100"/>
    <mergeCell ref="O1099:Q1099"/>
    <mergeCell ref="O1098:Q1098"/>
    <mergeCell ref="O1097:Q1097"/>
    <mergeCell ref="O1108:Q1108"/>
    <mergeCell ref="O1107:Q1107"/>
    <mergeCell ref="O1106:Q1106"/>
    <mergeCell ref="O1105:Q1105"/>
    <mergeCell ref="O1104:Q1104"/>
    <mergeCell ref="O1103:Q1103"/>
    <mergeCell ref="K1053:Q1053"/>
    <mergeCell ref="K1054:L1054"/>
    <mergeCell ref="M1054:N1054"/>
    <mergeCell ref="O1054:Q1054"/>
    <mergeCell ref="K1085:L1085"/>
    <mergeCell ref="K1086:L1086"/>
    <mergeCell ref="K1087:L1087"/>
    <mergeCell ref="K1088:L1088"/>
    <mergeCell ref="M1096:N1096"/>
    <mergeCell ref="O1096:Q1096"/>
    <mergeCell ref="K1097:L1097"/>
    <mergeCell ref="K1056:L1056"/>
    <mergeCell ref="O1057:Q1057"/>
    <mergeCell ref="O1056:Q1056"/>
    <mergeCell ref="O1055:Q1055"/>
    <mergeCell ref="K1055:L1055"/>
    <mergeCell ref="O1145:Q1145"/>
    <mergeCell ref="O1144:Q1144"/>
    <mergeCell ref="O1143:Q1143"/>
    <mergeCell ref="O1142:Q1142"/>
    <mergeCell ref="O1141:Q1141"/>
    <mergeCell ref="O1140:Q1140"/>
    <mergeCell ref="O1148:Q1148"/>
    <mergeCell ref="O1147:Q1147"/>
    <mergeCell ref="O1146:Q1146"/>
    <mergeCell ref="O1191:Q1191"/>
    <mergeCell ref="O1190:Q1190"/>
    <mergeCell ref="O1209:Q1209"/>
    <mergeCell ref="O1208:Q1208"/>
    <mergeCell ref="O1207:Q1207"/>
    <mergeCell ref="O1206:Q1206"/>
    <mergeCell ref="O1205:Q1205"/>
    <mergeCell ref="O1204:Q1204"/>
    <mergeCell ref="O1151:Q1151"/>
    <mergeCell ref="O1150:Q1150"/>
    <mergeCell ref="O1149:Q1149"/>
    <mergeCell ref="O1203:Q1203"/>
    <mergeCell ref="O1202:Q1202"/>
    <mergeCell ref="O1193:Q1193"/>
    <mergeCell ref="O1192:Q1192"/>
    <mergeCell ref="O1163:Q1163"/>
    <mergeCell ref="O1162:Q1162"/>
    <mergeCell ref="O1161:Q1161"/>
    <mergeCell ref="O1160:Q1160"/>
    <mergeCell ref="O1153:Q1153"/>
    <mergeCell ref="O1152:Q1152"/>
    <mergeCell ref="O1183:Q1183"/>
    <mergeCell ref="O1182:Q1182"/>
    <mergeCell ref="O1169:Q1169"/>
    <mergeCell ref="O1168:Q1168"/>
    <mergeCell ref="O1167:Q1167"/>
    <mergeCell ref="O1166:Q1166"/>
    <mergeCell ref="O1165:Q1165"/>
    <mergeCell ref="O1307:Q1307"/>
    <mergeCell ref="O1300:Q1300"/>
    <mergeCell ref="O1299:Q1299"/>
    <mergeCell ref="O1297:Q1297"/>
    <mergeCell ref="O1296:Q1296"/>
    <mergeCell ref="O1295:Q1295"/>
    <mergeCell ref="O1313:Q1313"/>
    <mergeCell ref="O1312:Q1312"/>
    <mergeCell ref="O1311:Q1311"/>
    <mergeCell ref="O1310:Q1310"/>
    <mergeCell ref="O1309:Q1309"/>
    <mergeCell ref="O1308:Q1308"/>
    <mergeCell ref="O1247:Q1247"/>
    <mergeCell ref="O1258:Q1258"/>
    <mergeCell ref="O1257:Q1257"/>
    <mergeCell ref="O1256:Q1256"/>
    <mergeCell ref="O1255:Q1255"/>
    <mergeCell ref="O1254:Q1254"/>
    <mergeCell ref="O1253:Q1253"/>
    <mergeCell ref="O1270:Q1270"/>
    <mergeCell ref="O1269:Q1269"/>
    <mergeCell ref="O1268:Q1268"/>
    <mergeCell ref="O1267:Q1267"/>
    <mergeCell ref="O1266:Q1266"/>
    <mergeCell ref="O1265:Q1265"/>
    <mergeCell ref="O1276:Q1276"/>
    <mergeCell ref="O1275:Q1275"/>
    <mergeCell ref="O1274:Q1274"/>
    <mergeCell ref="O1273:Q1273"/>
    <mergeCell ref="O1272:Q1272"/>
    <mergeCell ref="O1271:Q1271"/>
    <mergeCell ref="O1294:Q1294"/>
    <mergeCell ref="O1319:Q1319"/>
    <mergeCell ref="O1318:Q1318"/>
    <mergeCell ref="O1317:Q1317"/>
    <mergeCell ref="O1316:Q1316"/>
    <mergeCell ref="O1315:Q1315"/>
    <mergeCell ref="O1314:Q1314"/>
    <mergeCell ref="O1331:Q1331"/>
    <mergeCell ref="O1330:Q1330"/>
    <mergeCell ref="O1329:Q1329"/>
    <mergeCell ref="O1328:Q1328"/>
    <mergeCell ref="O1321:Q1321"/>
    <mergeCell ref="O1320:Q1320"/>
    <mergeCell ref="O1288:Q1288"/>
    <mergeCell ref="O1287:Q1287"/>
    <mergeCell ref="O1286:Q1286"/>
    <mergeCell ref="O1279:Q1279"/>
    <mergeCell ref="O1278:Q1278"/>
    <mergeCell ref="O1277:Q1277"/>
    <mergeCell ref="O1337:Q1337"/>
    <mergeCell ref="O1336:Q1336"/>
    <mergeCell ref="O1335:Q1335"/>
    <mergeCell ref="O1334:Q1334"/>
    <mergeCell ref="O1333:Q1333"/>
    <mergeCell ref="O1332:Q1332"/>
    <mergeCell ref="O1350:Q1350"/>
    <mergeCell ref="O1361:Q1361"/>
    <mergeCell ref="O1360:Q1360"/>
    <mergeCell ref="O1359:Q1359"/>
    <mergeCell ref="O1358:Q1358"/>
    <mergeCell ref="O1357:Q1357"/>
    <mergeCell ref="O1356:Q1356"/>
    <mergeCell ref="O1373:Q1373"/>
    <mergeCell ref="O1372:Q1372"/>
    <mergeCell ref="O1371:Q1371"/>
    <mergeCell ref="O1370:Q1370"/>
    <mergeCell ref="O1363:Q1363"/>
    <mergeCell ref="O1362:Q1362"/>
    <mergeCell ref="O1342:Q1342"/>
    <mergeCell ref="O1341:Q1341"/>
    <mergeCell ref="O1340:Q1340"/>
    <mergeCell ref="O1339:Q1339"/>
    <mergeCell ref="O1338:Q1338"/>
    <mergeCell ref="O1355:Q1355"/>
    <mergeCell ref="O1354:Q1354"/>
    <mergeCell ref="O1401:Q1401"/>
    <mergeCell ref="O1400:Q1400"/>
    <mergeCell ref="O1399:Q1399"/>
    <mergeCell ref="O1398:Q1398"/>
    <mergeCell ref="O1423:Q1423"/>
    <mergeCell ref="O1422:Q1422"/>
    <mergeCell ref="O1421:Q1421"/>
    <mergeCell ref="O1420:Q1420"/>
    <mergeCell ref="O1419:Q1419"/>
    <mergeCell ref="O1418:Q1418"/>
    <mergeCell ref="O1438:Q1438"/>
    <mergeCell ref="O1437:Q1437"/>
    <mergeCell ref="O1436:Q1436"/>
    <mergeCell ref="O1435:Q1435"/>
    <mergeCell ref="O1434:Q1434"/>
    <mergeCell ref="O1433:Q1433"/>
    <mergeCell ref="K1465:L1465"/>
    <mergeCell ref="O1444:Q1444"/>
    <mergeCell ref="O1443:Q1443"/>
    <mergeCell ref="O1442:Q1442"/>
    <mergeCell ref="O1441:Q1441"/>
    <mergeCell ref="O1440:Q1440"/>
    <mergeCell ref="O1439:Q1439"/>
    <mergeCell ref="O1461:Q1461"/>
    <mergeCell ref="O1460:Q1460"/>
    <mergeCell ref="O1459:Q1459"/>
    <mergeCell ref="O1458:Q1458"/>
    <mergeCell ref="O1457:Q1457"/>
    <mergeCell ref="K1452:Q1452"/>
    <mergeCell ref="O1464:Q1464"/>
    <mergeCell ref="O1463:Q1463"/>
    <mergeCell ref="O1455:Q1455"/>
    <mergeCell ref="O1480:Q1480"/>
    <mergeCell ref="O1479:Q1479"/>
    <mergeCell ref="O1478:Q1478"/>
    <mergeCell ref="O1477:Q1477"/>
    <mergeCell ref="O1476:Q1476"/>
    <mergeCell ref="O1475:Q1475"/>
    <mergeCell ref="K1494:Q1494"/>
    <mergeCell ref="O1504:Q1504"/>
    <mergeCell ref="O1503:Q1503"/>
    <mergeCell ref="O1502:Q1502"/>
    <mergeCell ref="O1501:Q1501"/>
    <mergeCell ref="O1500:Q1500"/>
    <mergeCell ref="O1499:Q1499"/>
    <mergeCell ref="O1523:Q1523"/>
    <mergeCell ref="K1515:Q1515"/>
    <mergeCell ref="O1510:Q1510"/>
    <mergeCell ref="O1509:Q1509"/>
    <mergeCell ref="O1508:Q1508"/>
    <mergeCell ref="O1507:Q1507"/>
    <mergeCell ref="O1506:Q1506"/>
    <mergeCell ref="O1505:Q1505"/>
    <mergeCell ref="K1467:L1467"/>
    <mergeCell ref="M1453:N1453"/>
    <mergeCell ref="O1453:Q1453"/>
    <mergeCell ref="O1486:Q1486"/>
    <mergeCell ref="O1485:Q1485"/>
    <mergeCell ref="O1484:Q1484"/>
    <mergeCell ref="O1483:Q1483"/>
    <mergeCell ref="O1482:Q1482"/>
    <mergeCell ref="O1481:Q1481"/>
    <mergeCell ref="O1498:Q1498"/>
    <mergeCell ref="O1497:Q1497"/>
    <mergeCell ref="O1496:Q1496"/>
    <mergeCell ref="O1489:Q1489"/>
    <mergeCell ref="O1488:Q1488"/>
    <mergeCell ref="O1487:Q1487"/>
    <mergeCell ref="K1498:L1498"/>
    <mergeCell ref="O1570:Q1570"/>
    <mergeCell ref="O1569:Q1569"/>
    <mergeCell ref="O1568:Q1568"/>
    <mergeCell ref="O1567:Q1567"/>
    <mergeCell ref="O1566:Q1566"/>
    <mergeCell ref="O1565:Q1565"/>
    <mergeCell ref="O1528:Q1528"/>
    <mergeCell ref="O1529:Q1529"/>
    <mergeCell ref="K1545:L1545"/>
    <mergeCell ref="O1462:Q1462"/>
    <mergeCell ref="M1474:N1474"/>
    <mergeCell ref="O1474:Q1474"/>
    <mergeCell ref="O1468:Q1468"/>
    <mergeCell ref="O1467:Q1467"/>
    <mergeCell ref="O1466:Q1466"/>
    <mergeCell ref="O1465:Q1465"/>
    <mergeCell ref="O1573:Q1573"/>
    <mergeCell ref="O1572:Q1572"/>
    <mergeCell ref="O1571:Q1571"/>
    <mergeCell ref="O1588:Q1588"/>
    <mergeCell ref="O1587:Q1587"/>
    <mergeCell ref="O1586:Q1586"/>
    <mergeCell ref="O1585:Q1585"/>
    <mergeCell ref="O1584:Q1584"/>
    <mergeCell ref="O1583:Q1583"/>
    <mergeCell ref="O1552:Q1552"/>
    <mergeCell ref="O1551:Q1551"/>
    <mergeCell ref="O1582:Q1582"/>
    <mergeCell ref="O1540:Q1540"/>
    <mergeCell ref="O1539:Q1539"/>
    <mergeCell ref="O1538:Q1538"/>
    <mergeCell ref="O1531:Q1531"/>
    <mergeCell ref="O1530:Q1530"/>
    <mergeCell ref="O1546:Q1546"/>
    <mergeCell ref="O1545:Q1545"/>
    <mergeCell ref="O1544:Q1544"/>
    <mergeCell ref="O1543:Q1543"/>
    <mergeCell ref="O1542:Q1542"/>
    <mergeCell ref="O1541:Q1541"/>
    <mergeCell ref="O1550:Q1550"/>
    <mergeCell ref="O1549:Q1549"/>
    <mergeCell ref="O1548:Q1548"/>
    <mergeCell ref="O1547:Q1547"/>
    <mergeCell ref="O1564:Q1564"/>
    <mergeCell ref="O1563:Q1563"/>
    <mergeCell ref="O1562:Q1562"/>
    <mergeCell ref="O1561:Q1561"/>
    <mergeCell ref="O1560:Q1560"/>
    <mergeCell ref="O1637:Q1637"/>
    <mergeCell ref="O1636:Q1636"/>
    <mergeCell ref="O1635:Q1635"/>
    <mergeCell ref="O1634:Q1634"/>
    <mergeCell ref="O1633:Q1633"/>
    <mergeCell ref="O1632:Q1632"/>
    <mergeCell ref="O1581:Q1581"/>
    <mergeCell ref="O1580:Q1580"/>
    <mergeCell ref="O1607:Q1607"/>
    <mergeCell ref="O1606:Q1606"/>
    <mergeCell ref="O1605:Q1605"/>
    <mergeCell ref="O1604:Q1604"/>
    <mergeCell ref="O1603:Q1603"/>
    <mergeCell ref="O1602:Q1602"/>
    <mergeCell ref="O1613:Q1613"/>
    <mergeCell ref="O1612:Q1612"/>
    <mergeCell ref="O1611:Q1611"/>
    <mergeCell ref="O1610:Q1610"/>
    <mergeCell ref="O1609:Q1609"/>
    <mergeCell ref="O1608:Q1608"/>
    <mergeCell ref="O1601:Q1601"/>
    <mergeCell ref="O1593:Q1593"/>
    <mergeCell ref="O1592:Q1592"/>
    <mergeCell ref="O1591:Q1591"/>
    <mergeCell ref="O1590:Q1590"/>
    <mergeCell ref="O1589:Q1589"/>
    <mergeCell ref="O1622:Q1622"/>
    <mergeCell ref="O1621:Q1621"/>
    <mergeCell ref="O1614:Q1614"/>
    <mergeCell ref="O1631:Q1631"/>
    <mergeCell ref="O1630:Q1630"/>
    <mergeCell ref="O1629:Q1629"/>
    <mergeCell ref="B487:Q487"/>
    <mergeCell ref="B484:Q484"/>
    <mergeCell ref="B485:Q485"/>
    <mergeCell ref="B486:Q486"/>
    <mergeCell ref="B488:F488"/>
    <mergeCell ref="G488:J488"/>
    <mergeCell ref="K488:Q488"/>
    <mergeCell ref="B489:F489"/>
    <mergeCell ref="G489:H489"/>
    <mergeCell ref="K489:L489"/>
    <mergeCell ref="M489:N489"/>
    <mergeCell ref="O489:Q489"/>
    <mergeCell ref="B490:F490"/>
    <mergeCell ref="G490:H490"/>
    <mergeCell ref="K490:L490"/>
    <mergeCell ref="B491:F491"/>
    <mergeCell ref="G491:H491"/>
    <mergeCell ref="K491:L491"/>
    <mergeCell ref="K498:L498"/>
    <mergeCell ref="B499:F499"/>
    <mergeCell ref="G499:H499"/>
    <mergeCell ref="K499:L499"/>
    <mergeCell ref="C500:F500"/>
    <mergeCell ref="G500:H500"/>
    <mergeCell ref="K500:L500"/>
    <mergeCell ref="D501:F501"/>
    <mergeCell ref="G501:H501"/>
    <mergeCell ref="K501:L501"/>
    <mergeCell ref="D502:F502"/>
    <mergeCell ref="G502:H502"/>
    <mergeCell ref="K502:L502"/>
    <mergeCell ref="D503:F503"/>
    <mergeCell ref="G503:H503"/>
    <mergeCell ref="K503:L503"/>
    <mergeCell ref="D507:F507"/>
    <mergeCell ref="G507:H507"/>
    <mergeCell ref="K507:L507"/>
    <mergeCell ref="D508:F508"/>
    <mergeCell ref="G508:H508"/>
    <mergeCell ref="K508:L508"/>
    <mergeCell ref="B509:F509"/>
    <mergeCell ref="G509:H509"/>
    <mergeCell ref="K509:L509"/>
    <mergeCell ref="B510:F510"/>
    <mergeCell ref="G510:H510"/>
    <mergeCell ref="K510:L510"/>
    <mergeCell ref="B505:F505"/>
    <mergeCell ref="G505:J505"/>
    <mergeCell ref="B506:F506"/>
    <mergeCell ref="G506:H506"/>
    <mergeCell ref="C511:F511"/>
    <mergeCell ref="G511:H511"/>
    <mergeCell ref="K511:L511"/>
    <mergeCell ref="C512:F512"/>
    <mergeCell ref="G512:H512"/>
    <mergeCell ref="K512:L512"/>
    <mergeCell ref="D513:F513"/>
    <mergeCell ref="G513:H513"/>
    <mergeCell ref="K513:L513"/>
    <mergeCell ref="D514:F514"/>
    <mergeCell ref="G514:H514"/>
    <mergeCell ref="K514:L514"/>
    <mergeCell ref="D515:F515"/>
    <mergeCell ref="G515:H515"/>
    <mergeCell ref="K515:L515"/>
    <mergeCell ref="B516:F516"/>
    <mergeCell ref="G516:H516"/>
    <mergeCell ref="K516:L516"/>
    <mergeCell ref="C517:F517"/>
    <mergeCell ref="G517:H517"/>
    <mergeCell ref="K517:L517"/>
    <mergeCell ref="D518:F518"/>
    <mergeCell ref="G518:H518"/>
    <mergeCell ref="K518:L518"/>
    <mergeCell ref="D519:F519"/>
    <mergeCell ref="G519:H519"/>
    <mergeCell ref="K519:L519"/>
    <mergeCell ref="D520:F520"/>
    <mergeCell ref="G520:H520"/>
    <mergeCell ref="K520:L520"/>
    <mergeCell ref="E521:F521"/>
    <mergeCell ref="G521:H521"/>
    <mergeCell ref="K521:L521"/>
    <mergeCell ref="E522:F522"/>
    <mergeCell ref="G522:H522"/>
    <mergeCell ref="K522:L522"/>
    <mergeCell ref="E523:F523"/>
    <mergeCell ref="G523:H523"/>
    <mergeCell ref="K523:L523"/>
    <mergeCell ref="E524:F524"/>
    <mergeCell ref="G524:H524"/>
    <mergeCell ref="K524:L524"/>
    <mergeCell ref="E528:F528"/>
    <mergeCell ref="G528:H528"/>
    <mergeCell ref="K528:L528"/>
    <mergeCell ref="E529:F529"/>
    <mergeCell ref="G529:H529"/>
    <mergeCell ref="K529:L529"/>
    <mergeCell ref="E530:F530"/>
    <mergeCell ref="G530:H530"/>
    <mergeCell ref="K530:L530"/>
    <mergeCell ref="E531:F531"/>
    <mergeCell ref="G531:H531"/>
    <mergeCell ref="K531:L531"/>
    <mergeCell ref="B526:F526"/>
    <mergeCell ref="G526:J526"/>
    <mergeCell ref="B527:F527"/>
    <mergeCell ref="G527:H527"/>
    <mergeCell ref="E532:F532"/>
    <mergeCell ref="G532:H532"/>
    <mergeCell ref="K532:L532"/>
    <mergeCell ref="E534:F534"/>
    <mergeCell ref="G534:H534"/>
    <mergeCell ref="K534:L534"/>
    <mergeCell ref="E535:F535"/>
    <mergeCell ref="G535:H535"/>
    <mergeCell ref="K535:L535"/>
    <mergeCell ref="E536:F536"/>
    <mergeCell ref="G536:H536"/>
    <mergeCell ref="K536:L536"/>
    <mergeCell ref="E537:F537"/>
    <mergeCell ref="G537:H537"/>
    <mergeCell ref="K537:L537"/>
    <mergeCell ref="E538:F538"/>
    <mergeCell ref="G538:H538"/>
    <mergeCell ref="K538:L538"/>
    <mergeCell ref="E539:F539"/>
    <mergeCell ref="G539:H539"/>
    <mergeCell ref="K539:L539"/>
    <mergeCell ref="B549:F549"/>
    <mergeCell ref="G549:H549"/>
    <mergeCell ref="E540:F540"/>
    <mergeCell ref="G540:H540"/>
    <mergeCell ref="K540:L540"/>
    <mergeCell ref="E541:F541"/>
    <mergeCell ref="G541:H541"/>
    <mergeCell ref="K541:L541"/>
    <mergeCell ref="E542:F542"/>
    <mergeCell ref="G542:H542"/>
    <mergeCell ref="K542:L542"/>
    <mergeCell ref="E543:F543"/>
    <mergeCell ref="G543:H543"/>
    <mergeCell ref="K543:L543"/>
    <mergeCell ref="E544:F544"/>
    <mergeCell ref="G544:H544"/>
    <mergeCell ref="K544:L544"/>
    <mergeCell ref="E545:F545"/>
    <mergeCell ref="G545:H545"/>
    <mergeCell ref="K545:L545"/>
    <mergeCell ref="B555:F555"/>
    <mergeCell ref="G555:H555"/>
    <mergeCell ref="K555:L555"/>
    <mergeCell ref="C556:F556"/>
    <mergeCell ref="G556:H556"/>
    <mergeCell ref="K556:L556"/>
    <mergeCell ref="B548:F548"/>
    <mergeCell ref="G548:J548"/>
    <mergeCell ref="D557:F557"/>
    <mergeCell ref="G557:H557"/>
    <mergeCell ref="K557:L557"/>
    <mergeCell ref="D558:F558"/>
    <mergeCell ref="G558:H558"/>
    <mergeCell ref="K558:L558"/>
    <mergeCell ref="D559:F559"/>
    <mergeCell ref="G559:H559"/>
    <mergeCell ref="K559:L559"/>
    <mergeCell ref="E550:F550"/>
    <mergeCell ref="G550:H550"/>
    <mergeCell ref="K550:L550"/>
    <mergeCell ref="E551:F551"/>
    <mergeCell ref="G551:H551"/>
    <mergeCell ref="K551:L551"/>
    <mergeCell ref="E552:F552"/>
    <mergeCell ref="G552:H552"/>
    <mergeCell ref="K552:L552"/>
    <mergeCell ref="E553:F553"/>
    <mergeCell ref="G553:H553"/>
    <mergeCell ref="K553:L553"/>
    <mergeCell ref="D554:F554"/>
    <mergeCell ref="G554:H554"/>
    <mergeCell ref="K554:L554"/>
    <mergeCell ref="D560:F560"/>
    <mergeCell ref="G560:H560"/>
    <mergeCell ref="K560:L560"/>
    <mergeCell ref="D561:F561"/>
    <mergeCell ref="G561:H561"/>
    <mergeCell ref="K561:L561"/>
    <mergeCell ref="D562:F562"/>
    <mergeCell ref="G562:H562"/>
    <mergeCell ref="K562:L562"/>
    <mergeCell ref="D563:F563"/>
    <mergeCell ref="G563:H563"/>
    <mergeCell ref="K563:L563"/>
    <mergeCell ref="B564:F564"/>
    <mergeCell ref="G564:H564"/>
    <mergeCell ref="K564:L564"/>
    <mergeCell ref="C565:F565"/>
    <mergeCell ref="G565:H565"/>
    <mergeCell ref="K565:L565"/>
    <mergeCell ref="D566:F566"/>
    <mergeCell ref="G566:H566"/>
    <mergeCell ref="K566:L566"/>
    <mergeCell ref="D571:F571"/>
    <mergeCell ref="G571:H571"/>
    <mergeCell ref="K571:L571"/>
    <mergeCell ref="D572:F572"/>
    <mergeCell ref="G572:H572"/>
    <mergeCell ref="K572:L572"/>
    <mergeCell ref="D573:F573"/>
    <mergeCell ref="G573:H573"/>
    <mergeCell ref="K573:L573"/>
    <mergeCell ref="B574:F574"/>
    <mergeCell ref="G574:H574"/>
    <mergeCell ref="K574:L574"/>
    <mergeCell ref="B575:F575"/>
    <mergeCell ref="G575:H575"/>
    <mergeCell ref="K575:L575"/>
    <mergeCell ref="B570:F570"/>
    <mergeCell ref="G570:H570"/>
    <mergeCell ref="C576:F576"/>
    <mergeCell ref="G576:H576"/>
    <mergeCell ref="K576:L576"/>
    <mergeCell ref="B569:F569"/>
    <mergeCell ref="G569:J569"/>
    <mergeCell ref="C577:F577"/>
    <mergeCell ref="G577:H577"/>
    <mergeCell ref="K577:L577"/>
    <mergeCell ref="D578:F578"/>
    <mergeCell ref="G578:H578"/>
    <mergeCell ref="K578:L578"/>
    <mergeCell ref="E579:F579"/>
    <mergeCell ref="G579:H579"/>
    <mergeCell ref="K579:L579"/>
    <mergeCell ref="E580:F580"/>
    <mergeCell ref="G580:H580"/>
    <mergeCell ref="K580:L580"/>
    <mergeCell ref="E581:F581"/>
    <mergeCell ref="G581:H581"/>
    <mergeCell ref="K581:L581"/>
    <mergeCell ref="E582:F582"/>
    <mergeCell ref="G582:H582"/>
    <mergeCell ref="K582:L582"/>
    <mergeCell ref="E583:F583"/>
    <mergeCell ref="G583:H583"/>
    <mergeCell ref="K583:L583"/>
    <mergeCell ref="E584:F584"/>
    <mergeCell ref="G584:H584"/>
    <mergeCell ref="K584:L584"/>
    <mergeCell ref="E585:F585"/>
    <mergeCell ref="G585:H585"/>
    <mergeCell ref="K585:L585"/>
    <mergeCell ref="D586:F586"/>
    <mergeCell ref="G586:H586"/>
    <mergeCell ref="K586:L586"/>
    <mergeCell ref="E587:F587"/>
    <mergeCell ref="G587:H587"/>
    <mergeCell ref="K587:L587"/>
    <mergeCell ref="E592:F592"/>
    <mergeCell ref="G592:H592"/>
    <mergeCell ref="K592:L592"/>
    <mergeCell ref="E593:F593"/>
    <mergeCell ref="G593:H593"/>
    <mergeCell ref="K593:L593"/>
    <mergeCell ref="E594:F594"/>
    <mergeCell ref="G594:H594"/>
    <mergeCell ref="K594:L594"/>
    <mergeCell ref="D595:F595"/>
    <mergeCell ref="G595:H595"/>
    <mergeCell ref="K595:L595"/>
    <mergeCell ref="E596:F596"/>
    <mergeCell ref="G596:H596"/>
    <mergeCell ref="K596:L596"/>
    <mergeCell ref="B590:F590"/>
    <mergeCell ref="G590:J590"/>
    <mergeCell ref="E597:F597"/>
    <mergeCell ref="G597:H597"/>
    <mergeCell ref="K597:L597"/>
    <mergeCell ref="E598:F598"/>
    <mergeCell ref="G598:H598"/>
    <mergeCell ref="K598:L598"/>
    <mergeCell ref="E599:F599"/>
    <mergeCell ref="G599:H599"/>
    <mergeCell ref="K599:L599"/>
    <mergeCell ref="E600:F600"/>
    <mergeCell ref="G600:H600"/>
    <mergeCell ref="K600:L600"/>
    <mergeCell ref="B601:F601"/>
    <mergeCell ref="G601:H601"/>
    <mergeCell ref="K601:L601"/>
    <mergeCell ref="C602:F602"/>
    <mergeCell ref="G602:H602"/>
    <mergeCell ref="K602:L602"/>
    <mergeCell ref="D618:F618"/>
    <mergeCell ref="G618:H618"/>
    <mergeCell ref="K618:L618"/>
    <mergeCell ref="D603:F603"/>
    <mergeCell ref="G603:H603"/>
    <mergeCell ref="K603:L603"/>
    <mergeCell ref="E604:F604"/>
    <mergeCell ref="G604:H604"/>
    <mergeCell ref="K604:L604"/>
    <mergeCell ref="D605:F605"/>
    <mergeCell ref="G605:H605"/>
    <mergeCell ref="K605:L605"/>
    <mergeCell ref="E606:F606"/>
    <mergeCell ref="G606:H606"/>
    <mergeCell ref="K606:L606"/>
    <mergeCell ref="E607:F607"/>
    <mergeCell ref="G607:H607"/>
    <mergeCell ref="K607:L607"/>
    <mergeCell ref="E608:F608"/>
    <mergeCell ref="G608:H608"/>
    <mergeCell ref="K608:L608"/>
    <mergeCell ref="B619:F619"/>
    <mergeCell ref="G619:H619"/>
    <mergeCell ref="K619:L619"/>
    <mergeCell ref="B620:F620"/>
    <mergeCell ref="G620:H620"/>
    <mergeCell ref="K620:L620"/>
    <mergeCell ref="B621:F621"/>
    <mergeCell ref="G621:H621"/>
    <mergeCell ref="K621:L621"/>
    <mergeCell ref="B622:F622"/>
    <mergeCell ref="G622:H622"/>
    <mergeCell ref="K622:L622"/>
    <mergeCell ref="B612:F612"/>
    <mergeCell ref="G612:H612"/>
    <mergeCell ref="C623:F623"/>
    <mergeCell ref="G623:H623"/>
    <mergeCell ref="K623:L623"/>
    <mergeCell ref="E613:F613"/>
    <mergeCell ref="G613:H613"/>
    <mergeCell ref="K613:L613"/>
    <mergeCell ref="B614:F614"/>
    <mergeCell ref="G614:H614"/>
    <mergeCell ref="K614:L614"/>
    <mergeCell ref="B615:F615"/>
    <mergeCell ref="G615:H615"/>
    <mergeCell ref="K615:L615"/>
    <mergeCell ref="C616:F616"/>
    <mergeCell ref="G616:H616"/>
    <mergeCell ref="K616:L616"/>
    <mergeCell ref="C617:F617"/>
    <mergeCell ref="G617:H617"/>
    <mergeCell ref="K617:L617"/>
    <mergeCell ref="D640:F640"/>
    <mergeCell ref="G640:H640"/>
    <mergeCell ref="K640:L640"/>
    <mergeCell ref="C624:F624"/>
    <mergeCell ref="G624:H624"/>
    <mergeCell ref="K624:L624"/>
    <mergeCell ref="D625:F625"/>
    <mergeCell ref="G625:H625"/>
    <mergeCell ref="K625:L625"/>
    <mergeCell ref="D626:F626"/>
    <mergeCell ref="G626:H626"/>
    <mergeCell ref="K626:L626"/>
    <mergeCell ref="D627:F627"/>
    <mergeCell ref="G627:H627"/>
    <mergeCell ref="K627:L627"/>
    <mergeCell ref="D628:F628"/>
    <mergeCell ref="G628:H628"/>
    <mergeCell ref="K628:L628"/>
    <mergeCell ref="D634:F634"/>
    <mergeCell ref="G634:H634"/>
    <mergeCell ref="K634:L634"/>
    <mergeCell ref="D641:F641"/>
    <mergeCell ref="G641:H641"/>
    <mergeCell ref="K641:L641"/>
    <mergeCell ref="B642:F642"/>
    <mergeCell ref="G642:H642"/>
    <mergeCell ref="K642:L642"/>
    <mergeCell ref="C643:F643"/>
    <mergeCell ref="G643:H643"/>
    <mergeCell ref="K643:L643"/>
    <mergeCell ref="B633:F633"/>
    <mergeCell ref="G633:H633"/>
    <mergeCell ref="D644:F644"/>
    <mergeCell ref="G644:H644"/>
    <mergeCell ref="K644:L644"/>
    <mergeCell ref="D645:F645"/>
    <mergeCell ref="G645:H645"/>
    <mergeCell ref="K645:L645"/>
    <mergeCell ref="B635:F635"/>
    <mergeCell ref="G635:H635"/>
    <mergeCell ref="K635:L635"/>
    <mergeCell ref="B636:F636"/>
    <mergeCell ref="G636:H636"/>
    <mergeCell ref="K636:L636"/>
    <mergeCell ref="C637:F637"/>
    <mergeCell ref="G637:H637"/>
    <mergeCell ref="K637:L637"/>
    <mergeCell ref="C638:F638"/>
    <mergeCell ref="G638:H638"/>
    <mergeCell ref="K638:L638"/>
    <mergeCell ref="D639:F639"/>
    <mergeCell ref="G639:H639"/>
    <mergeCell ref="K639:L639"/>
    <mergeCell ref="K661:L661"/>
    <mergeCell ref="E646:F646"/>
    <mergeCell ref="G646:H646"/>
    <mergeCell ref="K646:L646"/>
    <mergeCell ref="E647:F647"/>
    <mergeCell ref="G647:H647"/>
    <mergeCell ref="K647:L647"/>
    <mergeCell ref="E648:F648"/>
    <mergeCell ref="G648:H648"/>
    <mergeCell ref="K648:L648"/>
    <mergeCell ref="E649:F649"/>
    <mergeCell ref="G649:H649"/>
    <mergeCell ref="K649:L649"/>
    <mergeCell ref="E650:F650"/>
    <mergeCell ref="G650:H650"/>
    <mergeCell ref="K650:L650"/>
    <mergeCell ref="E655:F655"/>
    <mergeCell ref="G655:H655"/>
    <mergeCell ref="K655:L655"/>
    <mergeCell ref="B653:F653"/>
    <mergeCell ref="G653:J653"/>
    <mergeCell ref="K653:Q653"/>
    <mergeCell ref="B654:F654"/>
    <mergeCell ref="G654:H654"/>
    <mergeCell ref="K654:L654"/>
    <mergeCell ref="M654:N654"/>
    <mergeCell ref="O654:Q654"/>
    <mergeCell ref="O649:Q649"/>
    <mergeCell ref="O648:Q648"/>
    <mergeCell ref="O647:Q647"/>
    <mergeCell ref="O646:Q646"/>
    <mergeCell ref="B662:F662"/>
    <mergeCell ref="G662:H662"/>
    <mergeCell ref="K662:L662"/>
    <mergeCell ref="C663:F663"/>
    <mergeCell ref="G663:H663"/>
    <mergeCell ref="K663:L663"/>
    <mergeCell ref="D664:F664"/>
    <mergeCell ref="G664:H664"/>
    <mergeCell ref="K664:L664"/>
    <mergeCell ref="D665:F665"/>
    <mergeCell ref="G665:H665"/>
    <mergeCell ref="K665:L665"/>
    <mergeCell ref="D666:F666"/>
    <mergeCell ref="G666:H666"/>
    <mergeCell ref="K666:L666"/>
    <mergeCell ref="E656:F656"/>
    <mergeCell ref="G656:H656"/>
    <mergeCell ref="K656:L656"/>
    <mergeCell ref="E657:F657"/>
    <mergeCell ref="G657:H657"/>
    <mergeCell ref="K657:L657"/>
    <mergeCell ref="E658:F658"/>
    <mergeCell ref="G658:H658"/>
    <mergeCell ref="K658:L658"/>
    <mergeCell ref="E659:F659"/>
    <mergeCell ref="G659:H659"/>
    <mergeCell ref="K659:L659"/>
    <mergeCell ref="E660:F660"/>
    <mergeCell ref="G660:H660"/>
    <mergeCell ref="K660:L660"/>
    <mergeCell ref="D661:F661"/>
    <mergeCell ref="G661:H661"/>
    <mergeCell ref="B685:F685"/>
    <mergeCell ref="G685:H685"/>
    <mergeCell ref="K685:L685"/>
    <mergeCell ref="B667:F667"/>
    <mergeCell ref="G667:H667"/>
    <mergeCell ref="K667:L667"/>
    <mergeCell ref="B668:F668"/>
    <mergeCell ref="G668:H668"/>
    <mergeCell ref="K668:L668"/>
    <mergeCell ref="C676:F676"/>
    <mergeCell ref="G676:H676"/>
    <mergeCell ref="K676:L676"/>
    <mergeCell ref="C677:F677"/>
    <mergeCell ref="G677:H677"/>
    <mergeCell ref="K677:L677"/>
    <mergeCell ref="D678:F678"/>
    <mergeCell ref="G678:H678"/>
    <mergeCell ref="K678:L678"/>
    <mergeCell ref="E679:F679"/>
    <mergeCell ref="G679:H679"/>
    <mergeCell ref="K679:L679"/>
    <mergeCell ref="B686:F686"/>
    <mergeCell ref="G686:H686"/>
    <mergeCell ref="K686:L686"/>
    <mergeCell ref="B687:F687"/>
    <mergeCell ref="G687:H687"/>
    <mergeCell ref="K687:L687"/>
    <mergeCell ref="B697:F697"/>
    <mergeCell ref="G697:H697"/>
    <mergeCell ref="K697:L697"/>
    <mergeCell ref="B675:F675"/>
    <mergeCell ref="G675:H675"/>
    <mergeCell ref="B698:F698"/>
    <mergeCell ref="G698:H698"/>
    <mergeCell ref="K698:L698"/>
    <mergeCell ref="C699:F699"/>
    <mergeCell ref="G699:H699"/>
    <mergeCell ref="K699:L699"/>
    <mergeCell ref="D680:F680"/>
    <mergeCell ref="G680:H680"/>
    <mergeCell ref="K680:L680"/>
    <mergeCell ref="E681:F681"/>
    <mergeCell ref="G681:H681"/>
    <mergeCell ref="K681:L681"/>
    <mergeCell ref="E682:F682"/>
    <mergeCell ref="G682:H682"/>
    <mergeCell ref="K682:L682"/>
    <mergeCell ref="E683:F683"/>
    <mergeCell ref="G683:H683"/>
    <mergeCell ref="K683:L683"/>
    <mergeCell ref="B684:F684"/>
    <mergeCell ref="G684:H684"/>
    <mergeCell ref="K684:L684"/>
    <mergeCell ref="C700:F700"/>
    <mergeCell ref="G700:H700"/>
    <mergeCell ref="K700:L700"/>
    <mergeCell ref="D701:F701"/>
    <mergeCell ref="G701:H701"/>
    <mergeCell ref="K701:L701"/>
    <mergeCell ref="D702:F702"/>
    <mergeCell ref="G702:H702"/>
    <mergeCell ref="K702:L702"/>
    <mergeCell ref="D703:F703"/>
    <mergeCell ref="G703:H703"/>
    <mergeCell ref="K703:L703"/>
    <mergeCell ref="B704:F704"/>
    <mergeCell ref="G704:H704"/>
    <mergeCell ref="K704:L704"/>
    <mergeCell ref="B705:F705"/>
    <mergeCell ref="G705:H705"/>
    <mergeCell ref="K705:L705"/>
    <mergeCell ref="C706:F706"/>
    <mergeCell ref="G706:H706"/>
    <mergeCell ref="K706:L706"/>
    <mergeCell ref="C707:F707"/>
    <mergeCell ref="G707:H707"/>
    <mergeCell ref="K707:L707"/>
    <mergeCell ref="D708:F708"/>
    <mergeCell ref="G708:H708"/>
    <mergeCell ref="K708:L708"/>
    <mergeCell ref="D709:F709"/>
    <mergeCell ref="G709:H709"/>
    <mergeCell ref="K709:L709"/>
    <mergeCell ref="B710:F710"/>
    <mergeCell ref="G710:H710"/>
    <mergeCell ref="K710:L710"/>
    <mergeCell ref="C711:F711"/>
    <mergeCell ref="G711:H711"/>
    <mergeCell ref="K711:L711"/>
    <mergeCell ref="D712:F712"/>
    <mergeCell ref="G712:H712"/>
    <mergeCell ref="K712:L712"/>
    <mergeCell ref="D713:F713"/>
    <mergeCell ref="G713:H713"/>
    <mergeCell ref="K713:L713"/>
    <mergeCell ref="E718:F718"/>
    <mergeCell ref="G718:H718"/>
    <mergeCell ref="K718:L718"/>
    <mergeCell ref="E719:F719"/>
    <mergeCell ref="G719:H719"/>
    <mergeCell ref="K719:L719"/>
    <mergeCell ref="E720:F720"/>
    <mergeCell ref="G720:H720"/>
    <mergeCell ref="K720:L720"/>
    <mergeCell ref="E721:F721"/>
    <mergeCell ref="G721:H721"/>
    <mergeCell ref="K721:L721"/>
    <mergeCell ref="B717:F717"/>
    <mergeCell ref="G717:H717"/>
    <mergeCell ref="K717:L717"/>
    <mergeCell ref="E722:F722"/>
    <mergeCell ref="G722:H722"/>
    <mergeCell ref="K722:L722"/>
    <mergeCell ref="E723:F723"/>
    <mergeCell ref="G723:H723"/>
    <mergeCell ref="K723:L723"/>
    <mergeCell ref="E724:F724"/>
    <mergeCell ref="G724:H724"/>
    <mergeCell ref="K724:L724"/>
    <mergeCell ref="E725:F725"/>
    <mergeCell ref="G725:H725"/>
    <mergeCell ref="K725:L725"/>
    <mergeCell ref="E726:F726"/>
    <mergeCell ref="G726:H726"/>
    <mergeCell ref="K726:L726"/>
    <mergeCell ref="E727:F727"/>
    <mergeCell ref="G727:H727"/>
    <mergeCell ref="K727:L727"/>
    <mergeCell ref="K739:L739"/>
    <mergeCell ref="E740:F740"/>
    <mergeCell ref="G740:H740"/>
    <mergeCell ref="K740:L740"/>
    <mergeCell ref="E741:F741"/>
    <mergeCell ref="G741:H741"/>
    <mergeCell ref="K741:L741"/>
    <mergeCell ref="E742:F742"/>
    <mergeCell ref="G742:H742"/>
    <mergeCell ref="K742:L742"/>
    <mergeCell ref="E743:F743"/>
    <mergeCell ref="G743:H743"/>
    <mergeCell ref="K743:L743"/>
    <mergeCell ref="E728:F728"/>
    <mergeCell ref="G728:H728"/>
    <mergeCell ref="K728:L728"/>
    <mergeCell ref="E729:F729"/>
    <mergeCell ref="G729:H729"/>
    <mergeCell ref="K729:L729"/>
    <mergeCell ref="E730:F730"/>
    <mergeCell ref="G730:H730"/>
    <mergeCell ref="K730:L730"/>
    <mergeCell ref="E731:F731"/>
    <mergeCell ref="G731:H731"/>
    <mergeCell ref="K731:L731"/>
    <mergeCell ref="E732:F732"/>
    <mergeCell ref="G732:H732"/>
    <mergeCell ref="K732:L732"/>
    <mergeCell ref="E733:F733"/>
    <mergeCell ref="G733:H733"/>
    <mergeCell ref="K733:L733"/>
    <mergeCell ref="E739:F739"/>
    <mergeCell ref="C760:F760"/>
    <mergeCell ref="G760:H760"/>
    <mergeCell ref="K760:L760"/>
    <mergeCell ref="C761:F761"/>
    <mergeCell ref="G761:H761"/>
    <mergeCell ref="K761:L761"/>
    <mergeCell ref="D762:F762"/>
    <mergeCell ref="G762:H762"/>
    <mergeCell ref="K762:L762"/>
    <mergeCell ref="G758:J758"/>
    <mergeCell ref="K758:Q758"/>
    <mergeCell ref="B759:F759"/>
    <mergeCell ref="G759:H759"/>
    <mergeCell ref="K759:L759"/>
    <mergeCell ref="M759:N759"/>
    <mergeCell ref="E744:F744"/>
    <mergeCell ref="G744:H744"/>
    <mergeCell ref="K744:L744"/>
    <mergeCell ref="E745:F745"/>
    <mergeCell ref="G745:H745"/>
    <mergeCell ref="K745:L745"/>
    <mergeCell ref="D746:F746"/>
    <mergeCell ref="G746:H746"/>
    <mergeCell ref="K746:L746"/>
    <mergeCell ref="B747:F747"/>
    <mergeCell ref="G747:H747"/>
    <mergeCell ref="K747:L747"/>
    <mergeCell ref="C748:F748"/>
    <mergeCell ref="G748:H748"/>
    <mergeCell ref="K748:L748"/>
    <mergeCell ref="D749:F749"/>
    <mergeCell ref="G749:H749"/>
    <mergeCell ref="E763:F763"/>
    <mergeCell ref="G763:H763"/>
    <mergeCell ref="K763:L763"/>
    <mergeCell ref="E764:F764"/>
    <mergeCell ref="G764:H764"/>
    <mergeCell ref="K764:L764"/>
    <mergeCell ref="D765:F765"/>
    <mergeCell ref="G765:H765"/>
    <mergeCell ref="K765:L765"/>
    <mergeCell ref="E766:F766"/>
    <mergeCell ref="G766:H766"/>
    <mergeCell ref="K766:L766"/>
    <mergeCell ref="D767:F767"/>
    <mergeCell ref="G767:H767"/>
    <mergeCell ref="K767:L767"/>
    <mergeCell ref="E768:F768"/>
    <mergeCell ref="G768:H768"/>
    <mergeCell ref="K768:L768"/>
    <mergeCell ref="D769:F769"/>
    <mergeCell ref="G769:H769"/>
    <mergeCell ref="K769:L769"/>
    <mergeCell ref="B770:F770"/>
    <mergeCell ref="G770:H770"/>
    <mergeCell ref="K770:L770"/>
    <mergeCell ref="B771:F771"/>
    <mergeCell ref="G771:H771"/>
    <mergeCell ref="K771:L771"/>
    <mergeCell ref="B772:F772"/>
    <mergeCell ref="G772:H772"/>
    <mergeCell ref="K772:L772"/>
    <mergeCell ref="B773:F773"/>
    <mergeCell ref="G773:H773"/>
    <mergeCell ref="K773:L773"/>
    <mergeCell ref="B781:F781"/>
    <mergeCell ref="G781:H781"/>
    <mergeCell ref="K781:L781"/>
    <mergeCell ref="G779:J779"/>
    <mergeCell ref="K779:Q779"/>
    <mergeCell ref="B780:F780"/>
    <mergeCell ref="G780:H780"/>
    <mergeCell ref="K780:L780"/>
    <mergeCell ref="M780:N780"/>
    <mergeCell ref="O780:Q780"/>
    <mergeCell ref="B782:F782"/>
    <mergeCell ref="G782:H782"/>
    <mergeCell ref="K782:L782"/>
    <mergeCell ref="C783:F783"/>
    <mergeCell ref="G783:H783"/>
    <mergeCell ref="K783:L783"/>
    <mergeCell ref="C784:F784"/>
    <mergeCell ref="G784:H784"/>
    <mergeCell ref="K784:L784"/>
    <mergeCell ref="D785:F785"/>
    <mergeCell ref="G785:H785"/>
    <mergeCell ref="K785:L785"/>
    <mergeCell ref="D786:F786"/>
    <mergeCell ref="G786:H786"/>
    <mergeCell ref="K786:L786"/>
    <mergeCell ref="D788:F788"/>
    <mergeCell ref="G788:H788"/>
    <mergeCell ref="K788:L788"/>
    <mergeCell ref="D789:F789"/>
    <mergeCell ref="G789:H789"/>
    <mergeCell ref="K789:L789"/>
    <mergeCell ref="B790:F790"/>
    <mergeCell ref="G790:H790"/>
    <mergeCell ref="K790:L790"/>
    <mergeCell ref="B791:F791"/>
    <mergeCell ref="G791:H791"/>
    <mergeCell ref="K791:L791"/>
    <mergeCell ref="C792:F792"/>
    <mergeCell ref="G792:H792"/>
    <mergeCell ref="K792:L792"/>
    <mergeCell ref="C793:F793"/>
    <mergeCell ref="G793:H793"/>
    <mergeCell ref="K793:L793"/>
    <mergeCell ref="D794:F794"/>
    <mergeCell ref="G794:H794"/>
    <mergeCell ref="K794:L794"/>
    <mergeCell ref="D795:F795"/>
    <mergeCell ref="G795:H795"/>
    <mergeCell ref="K795:L795"/>
    <mergeCell ref="B796:F796"/>
    <mergeCell ref="G796:H796"/>
    <mergeCell ref="K796:L796"/>
    <mergeCell ref="C803:F803"/>
    <mergeCell ref="G803:H803"/>
    <mergeCell ref="K803:L803"/>
    <mergeCell ref="D804:F804"/>
    <mergeCell ref="G804:H804"/>
    <mergeCell ref="K804:L804"/>
    <mergeCell ref="D805:F805"/>
    <mergeCell ref="G805:H805"/>
    <mergeCell ref="K805:L805"/>
    <mergeCell ref="E806:F806"/>
    <mergeCell ref="G806:H806"/>
    <mergeCell ref="K806:L806"/>
    <mergeCell ref="B802:F802"/>
    <mergeCell ref="G802:H802"/>
    <mergeCell ref="K802:L802"/>
    <mergeCell ref="E807:F807"/>
    <mergeCell ref="G807:H807"/>
    <mergeCell ref="K807:L807"/>
    <mergeCell ref="E808:F808"/>
    <mergeCell ref="G808:H808"/>
    <mergeCell ref="K808:L808"/>
    <mergeCell ref="E809:F809"/>
    <mergeCell ref="G809:H809"/>
    <mergeCell ref="K809:L809"/>
    <mergeCell ref="E810:F810"/>
    <mergeCell ref="G810:H810"/>
    <mergeCell ref="K810:L810"/>
    <mergeCell ref="D811:F811"/>
    <mergeCell ref="G811:H811"/>
    <mergeCell ref="K811:L811"/>
    <mergeCell ref="B812:F812"/>
    <mergeCell ref="G812:H812"/>
    <mergeCell ref="K812:L812"/>
    <mergeCell ref="C813:F813"/>
    <mergeCell ref="G813:H813"/>
    <mergeCell ref="K813:L813"/>
    <mergeCell ref="D814:F814"/>
    <mergeCell ref="G814:H814"/>
    <mergeCell ref="K814:L814"/>
    <mergeCell ref="D815:F815"/>
    <mergeCell ref="G815:H815"/>
    <mergeCell ref="K815:L815"/>
    <mergeCell ref="B816:F816"/>
    <mergeCell ref="G816:H816"/>
    <mergeCell ref="K816:L816"/>
    <mergeCell ref="B817:F817"/>
    <mergeCell ref="G817:H817"/>
    <mergeCell ref="K817:L817"/>
    <mergeCell ref="C824:F824"/>
    <mergeCell ref="G824:H824"/>
    <mergeCell ref="K824:L824"/>
    <mergeCell ref="B822:F822"/>
    <mergeCell ref="G822:J822"/>
    <mergeCell ref="K822:Q822"/>
    <mergeCell ref="B823:F823"/>
    <mergeCell ref="G823:H823"/>
    <mergeCell ref="K823:L823"/>
    <mergeCell ref="M823:N823"/>
    <mergeCell ref="O823:Q823"/>
    <mergeCell ref="O817:Q817"/>
    <mergeCell ref="O816:Q816"/>
    <mergeCell ref="O815:Q815"/>
    <mergeCell ref="O814:Q814"/>
    <mergeCell ref="O813:Q813"/>
    <mergeCell ref="C825:F825"/>
    <mergeCell ref="G825:H825"/>
    <mergeCell ref="K825:L825"/>
    <mergeCell ref="D826:F826"/>
    <mergeCell ref="G826:H826"/>
    <mergeCell ref="K826:L826"/>
    <mergeCell ref="E827:F827"/>
    <mergeCell ref="G827:H827"/>
    <mergeCell ref="K827:L827"/>
    <mergeCell ref="D828:F828"/>
    <mergeCell ref="G828:H828"/>
    <mergeCell ref="K828:L828"/>
    <mergeCell ref="E829:F829"/>
    <mergeCell ref="G829:H829"/>
    <mergeCell ref="K829:L829"/>
    <mergeCell ref="B830:F830"/>
    <mergeCell ref="G830:H830"/>
    <mergeCell ref="K830:L830"/>
    <mergeCell ref="K850:L850"/>
    <mergeCell ref="C831:F831"/>
    <mergeCell ref="G831:H831"/>
    <mergeCell ref="K831:L831"/>
    <mergeCell ref="D832:F832"/>
    <mergeCell ref="G832:H832"/>
    <mergeCell ref="K832:L832"/>
    <mergeCell ref="E833:F833"/>
    <mergeCell ref="G833:H833"/>
    <mergeCell ref="K833:L833"/>
    <mergeCell ref="B834:F834"/>
    <mergeCell ref="G834:H834"/>
    <mergeCell ref="K834:L834"/>
    <mergeCell ref="B835:F835"/>
    <mergeCell ref="G835:H835"/>
    <mergeCell ref="K835:L835"/>
    <mergeCell ref="B836:F836"/>
    <mergeCell ref="G836:H836"/>
    <mergeCell ref="K836:L836"/>
    <mergeCell ref="B844:F844"/>
    <mergeCell ref="G844:H844"/>
    <mergeCell ref="K844:L844"/>
    <mergeCell ref="D851:F851"/>
    <mergeCell ref="G851:H851"/>
    <mergeCell ref="K851:L851"/>
    <mergeCell ref="D852:F852"/>
    <mergeCell ref="G852:H852"/>
    <mergeCell ref="K852:L852"/>
    <mergeCell ref="B853:F853"/>
    <mergeCell ref="G853:H853"/>
    <mergeCell ref="K853:L853"/>
    <mergeCell ref="B854:F854"/>
    <mergeCell ref="G854:H854"/>
    <mergeCell ref="K854:L854"/>
    <mergeCell ref="C855:F855"/>
    <mergeCell ref="G855:H855"/>
    <mergeCell ref="K855:L855"/>
    <mergeCell ref="B845:F845"/>
    <mergeCell ref="G845:H845"/>
    <mergeCell ref="K845:L845"/>
    <mergeCell ref="C846:F846"/>
    <mergeCell ref="G846:H846"/>
    <mergeCell ref="K846:L846"/>
    <mergeCell ref="C847:F847"/>
    <mergeCell ref="G847:H847"/>
    <mergeCell ref="K847:L847"/>
    <mergeCell ref="D848:F848"/>
    <mergeCell ref="G848:H848"/>
    <mergeCell ref="K848:L848"/>
    <mergeCell ref="D849:F849"/>
    <mergeCell ref="G849:H849"/>
    <mergeCell ref="K849:L849"/>
    <mergeCell ref="D850:F850"/>
    <mergeCell ref="G850:H850"/>
    <mergeCell ref="C856:F856"/>
    <mergeCell ref="G856:H856"/>
    <mergeCell ref="K856:L856"/>
    <mergeCell ref="D857:F857"/>
    <mergeCell ref="G857:H857"/>
    <mergeCell ref="K857:L857"/>
    <mergeCell ref="D858:F858"/>
    <mergeCell ref="G858:H858"/>
    <mergeCell ref="K858:L858"/>
    <mergeCell ref="E859:F859"/>
    <mergeCell ref="G859:H859"/>
    <mergeCell ref="K859:L859"/>
    <mergeCell ref="E860:F860"/>
    <mergeCell ref="G860:H860"/>
    <mergeCell ref="K860:L860"/>
    <mergeCell ref="E866:F866"/>
    <mergeCell ref="G866:H866"/>
    <mergeCell ref="K866:L866"/>
    <mergeCell ref="B864:F864"/>
    <mergeCell ref="G864:J864"/>
    <mergeCell ref="K864:Q864"/>
    <mergeCell ref="B865:F865"/>
    <mergeCell ref="G865:H865"/>
    <mergeCell ref="K865:L865"/>
    <mergeCell ref="M865:N865"/>
    <mergeCell ref="O865:Q865"/>
    <mergeCell ref="E867:F867"/>
    <mergeCell ref="G867:H867"/>
    <mergeCell ref="K867:L867"/>
    <mergeCell ref="E868:F868"/>
    <mergeCell ref="G868:H868"/>
    <mergeCell ref="K868:L868"/>
    <mergeCell ref="E869:F869"/>
    <mergeCell ref="G869:H869"/>
    <mergeCell ref="K869:L869"/>
    <mergeCell ref="E870:F870"/>
    <mergeCell ref="G870:H870"/>
    <mergeCell ref="K870:L870"/>
    <mergeCell ref="E871:F871"/>
    <mergeCell ref="G871:H871"/>
    <mergeCell ref="K871:L871"/>
    <mergeCell ref="D872:F872"/>
    <mergeCell ref="G872:H872"/>
    <mergeCell ref="K872:L872"/>
    <mergeCell ref="B873:F873"/>
    <mergeCell ref="G873:H873"/>
    <mergeCell ref="K873:L873"/>
    <mergeCell ref="C874:F874"/>
    <mergeCell ref="G874:H874"/>
    <mergeCell ref="K874:L874"/>
    <mergeCell ref="D875:F875"/>
    <mergeCell ref="G875:H875"/>
    <mergeCell ref="K875:L875"/>
    <mergeCell ref="D876:F876"/>
    <mergeCell ref="G876:H876"/>
    <mergeCell ref="K876:L876"/>
    <mergeCell ref="B877:F877"/>
    <mergeCell ref="G877:H877"/>
    <mergeCell ref="K877:L877"/>
    <mergeCell ref="C878:F878"/>
    <mergeCell ref="G878:H878"/>
    <mergeCell ref="K878:L878"/>
    <mergeCell ref="D879:F879"/>
    <mergeCell ref="G879:H879"/>
    <mergeCell ref="K879:L879"/>
    <mergeCell ref="B880:F880"/>
    <mergeCell ref="G880:H880"/>
    <mergeCell ref="K880:L880"/>
    <mergeCell ref="B881:F881"/>
    <mergeCell ref="G881:H881"/>
    <mergeCell ref="K881:L881"/>
    <mergeCell ref="C888:F888"/>
    <mergeCell ref="G888:H888"/>
    <mergeCell ref="K888:L888"/>
    <mergeCell ref="C889:F889"/>
    <mergeCell ref="G889:H889"/>
    <mergeCell ref="K889:L889"/>
    <mergeCell ref="D890:F890"/>
    <mergeCell ref="G890:H890"/>
    <mergeCell ref="K890:L890"/>
    <mergeCell ref="B886:F886"/>
    <mergeCell ref="G886:J886"/>
    <mergeCell ref="K886:Q886"/>
    <mergeCell ref="B887:F887"/>
    <mergeCell ref="G887:H887"/>
    <mergeCell ref="K887:L887"/>
    <mergeCell ref="M887:N887"/>
    <mergeCell ref="O887:Q887"/>
    <mergeCell ref="E891:F891"/>
    <mergeCell ref="G891:H891"/>
    <mergeCell ref="K891:L891"/>
    <mergeCell ref="E892:F892"/>
    <mergeCell ref="G892:H892"/>
    <mergeCell ref="K892:L892"/>
    <mergeCell ref="D893:F893"/>
    <mergeCell ref="G893:H893"/>
    <mergeCell ref="K893:L893"/>
    <mergeCell ref="E894:F894"/>
    <mergeCell ref="G894:H894"/>
    <mergeCell ref="K894:L894"/>
    <mergeCell ref="B895:F895"/>
    <mergeCell ref="G895:H895"/>
    <mergeCell ref="K895:L895"/>
    <mergeCell ref="C896:F896"/>
    <mergeCell ref="G896:H896"/>
    <mergeCell ref="K896:L896"/>
    <mergeCell ref="D897:F897"/>
    <mergeCell ref="G897:H897"/>
    <mergeCell ref="K897:L897"/>
    <mergeCell ref="E898:F898"/>
    <mergeCell ref="G898:H898"/>
    <mergeCell ref="K898:L898"/>
    <mergeCell ref="E899:F899"/>
    <mergeCell ref="G899:H899"/>
    <mergeCell ref="K899:L899"/>
    <mergeCell ref="B900:F900"/>
    <mergeCell ref="G900:H900"/>
    <mergeCell ref="K900:L900"/>
    <mergeCell ref="B901:F901"/>
    <mergeCell ref="G901:H901"/>
    <mergeCell ref="K901:L901"/>
    <mergeCell ref="C909:F909"/>
    <mergeCell ref="G909:H909"/>
    <mergeCell ref="K909:L909"/>
    <mergeCell ref="B907:F907"/>
    <mergeCell ref="G907:J907"/>
    <mergeCell ref="B908:F908"/>
    <mergeCell ref="G908:H908"/>
    <mergeCell ref="C917:F917"/>
    <mergeCell ref="G917:H917"/>
    <mergeCell ref="K917:L917"/>
    <mergeCell ref="D918:F918"/>
    <mergeCell ref="G918:H918"/>
    <mergeCell ref="K918:L918"/>
    <mergeCell ref="E919:F919"/>
    <mergeCell ref="G919:H919"/>
    <mergeCell ref="K919:L919"/>
    <mergeCell ref="E920:F920"/>
    <mergeCell ref="G920:H920"/>
    <mergeCell ref="K920:L920"/>
    <mergeCell ref="E921:F921"/>
    <mergeCell ref="G921:H921"/>
    <mergeCell ref="K921:L921"/>
    <mergeCell ref="K930:L930"/>
    <mergeCell ref="E931:F931"/>
    <mergeCell ref="G931:H931"/>
    <mergeCell ref="K931:L931"/>
    <mergeCell ref="E933:F933"/>
    <mergeCell ref="G933:H933"/>
    <mergeCell ref="K933:L933"/>
    <mergeCell ref="B928:F928"/>
    <mergeCell ref="G928:H928"/>
    <mergeCell ref="E934:F934"/>
    <mergeCell ref="G934:H934"/>
    <mergeCell ref="K934:L934"/>
    <mergeCell ref="E935:F935"/>
    <mergeCell ref="G935:H935"/>
    <mergeCell ref="K935:L935"/>
    <mergeCell ref="E936:F936"/>
    <mergeCell ref="G936:H936"/>
    <mergeCell ref="K936:L936"/>
    <mergeCell ref="E937:F937"/>
    <mergeCell ref="G937:H937"/>
    <mergeCell ref="K937:L937"/>
    <mergeCell ref="B938:F938"/>
    <mergeCell ref="G938:H938"/>
    <mergeCell ref="K938:L938"/>
    <mergeCell ref="B939:F939"/>
    <mergeCell ref="G939:H939"/>
    <mergeCell ref="K939:L939"/>
    <mergeCell ref="C940:F940"/>
    <mergeCell ref="G940:H940"/>
    <mergeCell ref="K940:L940"/>
    <mergeCell ref="C941:F941"/>
    <mergeCell ref="G941:H941"/>
    <mergeCell ref="K941:L941"/>
    <mergeCell ref="D942:F942"/>
    <mergeCell ref="G942:H942"/>
    <mergeCell ref="K942:L942"/>
    <mergeCell ref="E943:F943"/>
    <mergeCell ref="G943:H943"/>
    <mergeCell ref="K943:L943"/>
    <mergeCell ref="B950:F950"/>
    <mergeCell ref="G950:H950"/>
    <mergeCell ref="K950:L950"/>
    <mergeCell ref="B951:F951"/>
    <mergeCell ref="G951:H951"/>
    <mergeCell ref="K951:L951"/>
    <mergeCell ref="B952:F952"/>
    <mergeCell ref="G952:H952"/>
    <mergeCell ref="K952:L952"/>
    <mergeCell ref="B953:F953"/>
    <mergeCell ref="G953:H953"/>
    <mergeCell ref="K953:L953"/>
    <mergeCell ref="B954:F954"/>
    <mergeCell ref="G954:H954"/>
    <mergeCell ref="K954:L954"/>
    <mergeCell ref="B955:F955"/>
    <mergeCell ref="G955:H955"/>
    <mergeCell ref="K955:L955"/>
    <mergeCell ref="C956:F956"/>
    <mergeCell ref="G956:H956"/>
    <mergeCell ref="K956:L956"/>
    <mergeCell ref="C957:F957"/>
    <mergeCell ref="G957:H957"/>
    <mergeCell ref="K957:L957"/>
    <mergeCell ref="D958:F958"/>
    <mergeCell ref="G958:H958"/>
    <mergeCell ref="K958:L958"/>
    <mergeCell ref="D959:F959"/>
    <mergeCell ref="G959:H959"/>
    <mergeCell ref="K959:L959"/>
    <mergeCell ref="E960:F960"/>
    <mergeCell ref="G960:H960"/>
    <mergeCell ref="K960:L960"/>
    <mergeCell ref="E961:F961"/>
    <mergeCell ref="G961:H961"/>
    <mergeCell ref="K961:L961"/>
    <mergeCell ref="E962:F962"/>
    <mergeCell ref="G962:H962"/>
    <mergeCell ref="K962:L962"/>
    <mergeCell ref="E963:F963"/>
    <mergeCell ref="G963:H963"/>
    <mergeCell ref="K963:L963"/>
    <mergeCell ref="E964:F964"/>
    <mergeCell ref="G964:H964"/>
    <mergeCell ref="K964:L964"/>
    <mergeCell ref="E971:F971"/>
    <mergeCell ref="G971:H971"/>
    <mergeCell ref="K971:L971"/>
    <mergeCell ref="E972:F972"/>
    <mergeCell ref="G972:H972"/>
    <mergeCell ref="K972:L972"/>
    <mergeCell ref="B970:F970"/>
    <mergeCell ref="G970:H970"/>
    <mergeCell ref="E973:F973"/>
    <mergeCell ref="G973:H973"/>
    <mergeCell ref="K973:L973"/>
    <mergeCell ref="B969:F969"/>
    <mergeCell ref="G969:J969"/>
    <mergeCell ref="E974:F974"/>
    <mergeCell ref="G974:H974"/>
    <mergeCell ref="K974:L974"/>
    <mergeCell ref="E975:F975"/>
    <mergeCell ref="G975:H975"/>
    <mergeCell ref="K975:L975"/>
    <mergeCell ref="E976:F976"/>
    <mergeCell ref="G976:H976"/>
    <mergeCell ref="K976:L976"/>
    <mergeCell ref="E977:F977"/>
    <mergeCell ref="G977:H977"/>
    <mergeCell ref="K977:L977"/>
    <mergeCell ref="E978:F978"/>
    <mergeCell ref="G978:H978"/>
    <mergeCell ref="K978:L978"/>
    <mergeCell ref="E979:F979"/>
    <mergeCell ref="G979:H979"/>
    <mergeCell ref="K979:L979"/>
    <mergeCell ref="E980:F980"/>
    <mergeCell ref="G980:H980"/>
    <mergeCell ref="K980:L980"/>
    <mergeCell ref="E981:F981"/>
    <mergeCell ref="G981:H981"/>
    <mergeCell ref="K981:L981"/>
    <mergeCell ref="E982:F982"/>
    <mergeCell ref="G982:H982"/>
    <mergeCell ref="K982:L982"/>
    <mergeCell ref="E983:F983"/>
    <mergeCell ref="G983:H983"/>
    <mergeCell ref="K983:L983"/>
    <mergeCell ref="E984:F984"/>
    <mergeCell ref="G984:H984"/>
    <mergeCell ref="K984:L984"/>
    <mergeCell ref="E985:F985"/>
    <mergeCell ref="G985:H985"/>
    <mergeCell ref="K985:L985"/>
    <mergeCell ref="E992:F992"/>
    <mergeCell ref="G992:H992"/>
    <mergeCell ref="K992:L992"/>
    <mergeCell ref="E993:F993"/>
    <mergeCell ref="G993:H993"/>
    <mergeCell ref="K993:L993"/>
    <mergeCell ref="E994:F994"/>
    <mergeCell ref="G994:H994"/>
    <mergeCell ref="K994:L994"/>
    <mergeCell ref="G1019:H1019"/>
    <mergeCell ref="K1019:L1019"/>
    <mergeCell ref="K1001:L1001"/>
    <mergeCell ref="E1002:F1002"/>
    <mergeCell ref="G1002:H1002"/>
    <mergeCell ref="K1002:L1002"/>
    <mergeCell ref="E1003:F1003"/>
    <mergeCell ref="G1003:H1003"/>
    <mergeCell ref="K1003:L1003"/>
    <mergeCell ref="E1020:F1020"/>
    <mergeCell ref="G1020:H1020"/>
    <mergeCell ref="K1020:L1020"/>
    <mergeCell ref="E995:F995"/>
    <mergeCell ref="G995:H995"/>
    <mergeCell ref="K995:L995"/>
    <mergeCell ref="B991:F991"/>
    <mergeCell ref="G991:H991"/>
    <mergeCell ref="B990:F990"/>
    <mergeCell ref="G990:J990"/>
    <mergeCell ref="E996:F996"/>
    <mergeCell ref="G996:H996"/>
    <mergeCell ref="K996:L996"/>
    <mergeCell ref="E997:F997"/>
    <mergeCell ref="G997:H997"/>
    <mergeCell ref="K997:L997"/>
    <mergeCell ref="E998:F998"/>
    <mergeCell ref="G998:H998"/>
    <mergeCell ref="K998:L998"/>
    <mergeCell ref="E999:F999"/>
    <mergeCell ref="G999:H999"/>
    <mergeCell ref="K999:L999"/>
    <mergeCell ref="G1011:J1011"/>
    <mergeCell ref="K1011:Q1011"/>
    <mergeCell ref="E1017:F1017"/>
    <mergeCell ref="G1017:H1017"/>
    <mergeCell ref="K1017:L1017"/>
    <mergeCell ref="E1000:F1000"/>
    <mergeCell ref="G1000:H1000"/>
    <mergeCell ref="K1000:L1000"/>
    <mergeCell ref="E1001:F1001"/>
    <mergeCell ref="G1001:H1001"/>
    <mergeCell ref="C1034:F1034"/>
    <mergeCell ref="G1034:H1034"/>
    <mergeCell ref="K1034:L1034"/>
    <mergeCell ref="M1012:N1012"/>
    <mergeCell ref="O1012:Q1012"/>
    <mergeCell ref="O1017:Q1017"/>
    <mergeCell ref="O1016:Q1016"/>
    <mergeCell ref="O1015:Q1015"/>
    <mergeCell ref="O1014:Q1014"/>
    <mergeCell ref="O1013:Q1013"/>
    <mergeCell ref="E1021:F1021"/>
    <mergeCell ref="G1021:H1021"/>
    <mergeCell ref="K1021:L1021"/>
    <mergeCell ref="E1004:F1004"/>
    <mergeCell ref="G1004:H1004"/>
    <mergeCell ref="K1004:L1004"/>
    <mergeCell ref="E1005:F1005"/>
    <mergeCell ref="G1005:H1005"/>
    <mergeCell ref="K1005:L1005"/>
    <mergeCell ref="E1006:F1006"/>
    <mergeCell ref="G1006:H1006"/>
    <mergeCell ref="K1006:L1006"/>
    <mergeCell ref="E1013:F1013"/>
    <mergeCell ref="G1013:H1013"/>
    <mergeCell ref="K1013:L1013"/>
    <mergeCell ref="E1014:F1014"/>
    <mergeCell ref="G1014:H1014"/>
    <mergeCell ref="K1014:L1014"/>
    <mergeCell ref="E1015:F1015"/>
    <mergeCell ref="G1015:H1015"/>
    <mergeCell ref="K1015:L1015"/>
    <mergeCell ref="B1011:F1011"/>
    <mergeCell ref="C1035:F1035"/>
    <mergeCell ref="G1035:H1035"/>
    <mergeCell ref="K1035:L1035"/>
    <mergeCell ref="B1012:F1012"/>
    <mergeCell ref="G1012:H1012"/>
    <mergeCell ref="K1012:L1012"/>
    <mergeCell ref="B1032:F1032"/>
    <mergeCell ref="G1032:J1032"/>
    <mergeCell ref="K1032:Q1032"/>
    <mergeCell ref="B1033:F1033"/>
    <mergeCell ref="G1033:H1033"/>
    <mergeCell ref="K1033:L1033"/>
    <mergeCell ref="M1033:N1033"/>
    <mergeCell ref="O1033:Q1033"/>
    <mergeCell ref="E1022:F1022"/>
    <mergeCell ref="G1022:H1022"/>
    <mergeCell ref="K1022:L1022"/>
    <mergeCell ref="E1016:F1016"/>
    <mergeCell ref="G1016:H1016"/>
    <mergeCell ref="K1016:L1016"/>
    <mergeCell ref="G1018:H1018"/>
    <mergeCell ref="K1018:L1018"/>
    <mergeCell ref="E1019:F1019"/>
    <mergeCell ref="D1023:F1023"/>
    <mergeCell ref="G1023:H1023"/>
    <mergeCell ref="K1023:L1023"/>
    <mergeCell ref="B1024:F1024"/>
    <mergeCell ref="G1024:H1024"/>
    <mergeCell ref="K1024:L1024"/>
    <mergeCell ref="B1025:F1025"/>
    <mergeCell ref="G1025:H1025"/>
    <mergeCell ref="K1025:L1025"/>
    <mergeCell ref="D1036:F1036"/>
    <mergeCell ref="G1036:H1036"/>
    <mergeCell ref="K1036:L1036"/>
    <mergeCell ref="E1037:F1037"/>
    <mergeCell ref="G1037:H1037"/>
    <mergeCell ref="K1037:L1037"/>
    <mergeCell ref="B1038:F1038"/>
    <mergeCell ref="G1038:H1038"/>
    <mergeCell ref="K1038:L1038"/>
    <mergeCell ref="B1039:F1039"/>
    <mergeCell ref="G1039:H1039"/>
    <mergeCell ref="K1039:L1039"/>
    <mergeCell ref="C1040:F1040"/>
    <mergeCell ref="G1040:H1040"/>
    <mergeCell ref="K1040:L1040"/>
    <mergeCell ref="C1041:F1041"/>
    <mergeCell ref="G1041:H1041"/>
    <mergeCell ref="K1041:L1041"/>
    <mergeCell ref="C1057:F1057"/>
    <mergeCell ref="G1057:H1057"/>
    <mergeCell ref="K1057:L1057"/>
    <mergeCell ref="C1058:F1058"/>
    <mergeCell ref="G1058:H1058"/>
    <mergeCell ref="K1058:L1058"/>
    <mergeCell ref="D1059:F1059"/>
    <mergeCell ref="G1059:H1059"/>
    <mergeCell ref="K1059:L1059"/>
    <mergeCell ref="D1060:F1060"/>
    <mergeCell ref="G1060:H1060"/>
    <mergeCell ref="K1060:L1060"/>
    <mergeCell ref="D1061:F1061"/>
    <mergeCell ref="G1061:H1061"/>
    <mergeCell ref="K1061:L1061"/>
    <mergeCell ref="B1056:F1056"/>
    <mergeCell ref="G1056:H1056"/>
    <mergeCell ref="D1042:F1042"/>
    <mergeCell ref="G1042:H1042"/>
    <mergeCell ref="K1042:L1042"/>
    <mergeCell ref="B1043:F1043"/>
    <mergeCell ref="G1043:H1043"/>
    <mergeCell ref="K1043:L1043"/>
    <mergeCell ref="B1044:F1044"/>
    <mergeCell ref="G1044:H1044"/>
    <mergeCell ref="K1044:L1044"/>
    <mergeCell ref="B1045:F1045"/>
    <mergeCell ref="G1045:H1045"/>
    <mergeCell ref="K1045:L1045"/>
    <mergeCell ref="B1046:F1046"/>
    <mergeCell ref="G1046:H1046"/>
    <mergeCell ref="K1046:L1046"/>
    <mergeCell ref="B1055:F1055"/>
    <mergeCell ref="G1055:H1055"/>
    <mergeCell ref="B1053:F1053"/>
    <mergeCell ref="G1053:J1053"/>
    <mergeCell ref="B1054:F1054"/>
    <mergeCell ref="G1054:H1054"/>
    <mergeCell ref="D1062:F1062"/>
    <mergeCell ref="G1062:H1062"/>
    <mergeCell ref="K1062:L1062"/>
    <mergeCell ref="B1063:F1063"/>
    <mergeCell ref="G1063:H1063"/>
    <mergeCell ref="K1063:L1063"/>
    <mergeCell ref="B1064:F1064"/>
    <mergeCell ref="G1064:H1064"/>
    <mergeCell ref="K1064:L1064"/>
    <mergeCell ref="C1065:F1065"/>
    <mergeCell ref="G1065:H1065"/>
    <mergeCell ref="K1065:L1065"/>
    <mergeCell ref="C1066:F1066"/>
    <mergeCell ref="G1066:H1066"/>
    <mergeCell ref="K1066:L1066"/>
    <mergeCell ref="D1067:F1067"/>
    <mergeCell ref="G1067:H1067"/>
    <mergeCell ref="K1067:L1067"/>
    <mergeCell ref="B1068:F1068"/>
    <mergeCell ref="G1068:H1068"/>
    <mergeCell ref="K1068:L1068"/>
    <mergeCell ref="E1080:F1080"/>
    <mergeCell ref="G1080:H1080"/>
    <mergeCell ref="K1080:L1080"/>
    <mergeCell ref="E1081:F1081"/>
    <mergeCell ref="G1081:H1081"/>
    <mergeCell ref="K1081:L1081"/>
    <mergeCell ref="E1082:F1082"/>
    <mergeCell ref="G1082:H1082"/>
    <mergeCell ref="K1082:L1082"/>
    <mergeCell ref="E1083:F1083"/>
    <mergeCell ref="G1083:H1083"/>
    <mergeCell ref="K1083:L1083"/>
    <mergeCell ref="E1084:F1084"/>
    <mergeCell ref="G1084:H1084"/>
    <mergeCell ref="K1084:L1084"/>
    <mergeCell ref="C1076:F1076"/>
    <mergeCell ref="G1076:H1076"/>
    <mergeCell ref="K1076:L1076"/>
    <mergeCell ref="D1077:F1077"/>
    <mergeCell ref="G1077:H1077"/>
    <mergeCell ref="K1077:L1077"/>
    <mergeCell ref="D1078:F1078"/>
    <mergeCell ref="G1078:H1078"/>
    <mergeCell ref="K1078:L1078"/>
    <mergeCell ref="C1098:F1098"/>
    <mergeCell ref="G1098:H1098"/>
    <mergeCell ref="K1098:L1098"/>
    <mergeCell ref="C1099:F1099"/>
    <mergeCell ref="G1099:H1099"/>
    <mergeCell ref="K1099:L1099"/>
    <mergeCell ref="D1100:F1100"/>
    <mergeCell ref="G1100:H1100"/>
    <mergeCell ref="K1100:L1100"/>
    <mergeCell ref="E1101:F1101"/>
    <mergeCell ref="G1101:H1101"/>
    <mergeCell ref="K1101:L1101"/>
    <mergeCell ref="E1102:F1102"/>
    <mergeCell ref="G1102:H1102"/>
    <mergeCell ref="K1102:L1102"/>
    <mergeCell ref="B1103:F1103"/>
    <mergeCell ref="G1103:H1103"/>
    <mergeCell ref="K1103:L1103"/>
    <mergeCell ref="B1104:F1104"/>
    <mergeCell ref="G1104:H1104"/>
    <mergeCell ref="K1104:L1104"/>
    <mergeCell ref="C1105:F1105"/>
    <mergeCell ref="G1105:H1105"/>
    <mergeCell ref="K1105:L1105"/>
    <mergeCell ref="B1096:F1096"/>
    <mergeCell ref="G1096:H1096"/>
    <mergeCell ref="K1096:L1096"/>
    <mergeCell ref="O1123:Q1123"/>
    <mergeCell ref="O1122:Q1122"/>
    <mergeCell ref="O1121:Q1121"/>
    <mergeCell ref="C1106:F1106"/>
    <mergeCell ref="G1106:H1106"/>
    <mergeCell ref="K1106:L1106"/>
    <mergeCell ref="D1107:F1107"/>
    <mergeCell ref="G1107:H1107"/>
    <mergeCell ref="K1107:L1107"/>
    <mergeCell ref="E1108:F1108"/>
    <mergeCell ref="G1108:H1108"/>
    <mergeCell ref="K1108:L1108"/>
    <mergeCell ref="D1109:F1109"/>
    <mergeCell ref="G1109:H1109"/>
    <mergeCell ref="K1109:L1109"/>
    <mergeCell ref="E1110:F1110"/>
    <mergeCell ref="G1110:H1110"/>
    <mergeCell ref="K1110:L1110"/>
    <mergeCell ref="B1111:F1111"/>
    <mergeCell ref="G1111:H1111"/>
    <mergeCell ref="K1111:L1111"/>
    <mergeCell ref="O1120:Q1120"/>
    <mergeCell ref="O1119:Q1119"/>
    <mergeCell ref="D1126:F1126"/>
    <mergeCell ref="G1126:H1126"/>
    <mergeCell ref="K1126:L1126"/>
    <mergeCell ref="D1127:F1127"/>
    <mergeCell ref="G1127:H1127"/>
    <mergeCell ref="K1127:L1127"/>
    <mergeCell ref="D1128:F1128"/>
    <mergeCell ref="G1128:H1128"/>
    <mergeCell ref="K1128:L1128"/>
    <mergeCell ref="O1118:Q1118"/>
    <mergeCell ref="O1111:Q1111"/>
    <mergeCell ref="O1110:Q1110"/>
    <mergeCell ref="O1109:Q1109"/>
    <mergeCell ref="B1118:F1118"/>
    <mergeCell ref="G1118:H1118"/>
    <mergeCell ref="K1118:L1118"/>
    <mergeCell ref="B1119:F1119"/>
    <mergeCell ref="G1119:H1119"/>
    <mergeCell ref="K1119:L1119"/>
    <mergeCell ref="B1120:F1120"/>
    <mergeCell ref="G1120:H1120"/>
    <mergeCell ref="K1120:L1120"/>
    <mergeCell ref="B1121:F1121"/>
    <mergeCell ref="G1121:H1121"/>
    <mergeCell ref="K1121:L1121"/>
    <mergeCell ref="B1122:F1122"/>
    <mergeCell ref="G1122:H1122"/>
    <mergeCell ref="K1122:L1122"/>
    <mergeCell ref="O1128:Q1128"/>
    <mergeCell ref="O1127:Q1127"/>
    <mergeCell ref="D1129:F1129"/>
    <mergeCell ref="G1129:H1129"/>
    <mergeCell ref="K1129:L1129"/>
    <mergeCell ref="B1116:F1116"/>
    <mergeCell ref="G1116:J1116"/>
    <mergeCell ref="K1116:Q1116"/>
    <mergeCell ref="B1117:F1117"/>
    <mergeCell ref="G1117:H1117"/>
    <mergeCell ref="K1117:L1117"/>
    <mergeCell ref="M1117:N1117"/>
    <mergeCell ref="O1117:Q1117"/>
    <mergeCell ref="O1124:Q1124"/>
    <mergeCell ref="E1148:F1148"/>
    <mergeCell ref="G1148:H1148"/>
    <mergeCell ref="K1148:L1148"/>
    <mergeCell ref="G1145:H1145"/>
    <mergeCell ref="K1145:L1145"/>
    <mergeCell ref="D1146:F1146"/>
    <mergeCell ref="G1146:H1146"/>
    <mergeCell ref="K1146:L1146"/>
    <mergeCell ref="D1147:F1147"/>
    <mergeCell ref="G1147:H1147"/>
    <mergeCell ref="K1147:L1147"/>
    <mergeCell ref="C1123:F1123"/>
    <mergeCell ref="G1123:H1123"/>
    <mergeCell ref="K1123:L1123"/>
    <mergeCell ref="C1124:F1124"/>
    <mergeCell ref="G1124:H1124"/>
    <mergeCell ref="K1124:L1124"/>
    <mergeCell ref="D1125:F1125"/>
    <mergeCell ref="G1125:H1125"/>
    <mergeCell ref="K1125:L1125"/>
    <mergeCell ref="E1149:F1149"/>
    <mergeCell ref="G1149:H1149"/>
    <mergeCell ref="K1149:L1149"/>
    <mergeCell ref="E1150:F1150"/>
    <mergeCell ref="G1150:H1150"/>
    <mergeCell ref="K1150:L1150"/>
    <mergeCell ref="E1151:F1151"/>
    <mergeCell ref="B1130:F1130"/>
    <mergeCell ref="G1130:H1130"/>
    <mergeCell ref="K1130:L1130"/>
    <mergeCell ref="B1131:F1131"/>
    <mergeCell ref="G1131:H1131"/>
    <mergeCell ref="K1131:L1131"/>
    <mergeCell ref="C1139:F1139"/>
    <mergeCell ref="G1139:H1139"/>
    <mergeCell ref="K1139:L1139"/>
    <mergeCell ref="C1140:F1140"/>
    <mergeCell ref="G1140:H1140"/>
    <mergeCell ref="K1140:L1140"/>
    <mergeCell ref="D1141:F1141"/>
    <mergeCell ref="G1141:H1141"/>
    <mergeCell ref="K1141:L1141"/>
    <mergeCell ref="D1142:F1142"/>
    <mergeCell ref="G1142:H1142"/>
    <mergeCell ref="K1142:L1142"/>
    <mergeCell ref="D1143:F1143"/>
    <mergeCell ref="G1143:H1143"/>
    <mergeCell ref="K1143:L1143"/>
    <mergeCell ref="B1144:F1144"/>
    <mergeCell ref="G1144:H1144"/>
    <mergeCell ref="K1144:L1144"/>
    <mergeCell ref="C1145:F1145"/>
    <mergeCell ref="G1151:H1151"/>
    <mergeCell ref="K1151:L1151"/>
    <mergeCell ref="E1152:F1152"/>
    <mergeCell ref="G1152:H1152"/>
    <mergeCell ref="K1152:L1152"/>
    <mergeCell ref="E1160:F1160"/>
    <mergeCell ref="G1160:H1160"/>
    <mergeCell ref="K1160:L1160"/>
    <mergeCell ref="E1161:F1161"/>
    <mergeCell ref="G1161:H1161"/>
    <mergeCell ref="K1161:L1161"/>
    <mergeCell ref="E1162:F1162"/>
    <mergeCell ref="G1162:H1162"/>
    <mergeCell ref="K1162:L1162"/>
    <mergeCell ref="D1163:F1163"/>
    <mergeCell ref="G1163:H1163"/>
    <mergeCell ref="K1163:L1163"/>
    <mergeCell ref="G1153:H1153"/>
    <mergeCell ref="K1153:L1153"/>
    <mergeCell ref="B1164:F1164"/>
    <mergeCell ref="G1164:H1164"/>
    <mergeCell ref="K1164:L1164"/>
    <mergeCell ref="C1165:F1165"/>
    <mergeCell ref="G1165:H1165"/>
    <mergeCell ref="K1165:L1165"/>
    <mergeCell ref="K1185:L1185"/>
    <mergeCell ref="B1158:F1158"/>
    <mergeCell ref="G1158:J1158"/>
    <mergeCell ref="K1158:Q1158"/>
    <mergeCell ref="B1159:F1159"/>
    <mergeCell ref="G1159:H1159"/>
    <mergeCell ref="K1159:L1159"/>
    <mergeCell ref="M1159:N1159"/>
    <mergeCell ref="O1159:Q1159"/>
    <mergeCell ref="D1166:F1166"/>
    <mergeCell ref="G1166:H1166"/>
    <mergeCell ref="K1166:L1166"/>
    <mergeCell ref="D1167:F1167"/>
    <mergeCell ref="G1167:H1167"/>
    <mergeCell ref="K1167:L1167"/>
    <mergeCell ref="D1168:F1168"/>
    <mergeCell ref="G1168:H1168"/>
    <mergeCell ref="K1168:L1168"/>
    <mergeCell ref="D1169:F1169"/>
    <mergeCell ref="G1169:H1169"/>
    <mergeCell ref="K1169:L1169"/>
    <mergeCell ref="D1170:F1170"/>
    <mergeCell ref="G1170:H1170"/>
    <mergeCell ref="K1170:L1170"/>
    <mergeCell ref="B1171:F1171"/>
    <mergeCell ref="G1171:H1171"/>
    <mergeCell ref="D1187:F1187"/>
    <mergeCell ref="G1187:H1187"/>
    <mergeCell ref="K1187:L1187"/>
    <mergeCell ref="E1188:F1188"/>
    <mergeCell ref="G1188:H1188"/>
    <mergeCell ref="K1188:L1188"/>
    <mergeCell ref="D1189:F1189"/>
    <mergeCell ref="G1189:H1189"/>
    <mergeCell ref="K1189:L1189"/>
    <mergeCell ref="E1190:F1190"/>
    <mergeCell ref="G1190:H1190"/>
    <mergeCell ref="K1190:L1190"/>
    <mergeCell ref="B1172:F1172"/>
    <mergeCell ref="G1172:H1172"/>
    <mergeCell ref="K1172:L1172"/>
    <mergeCell ref="C1181:F1181"/>
    <mergeCell ref="G1181:H1181"/>
    <mergeCell ref="K1181:L1181"/>
    <mergeCell ref="C1182:F1182"/>
    <mergeCell ref="G1182:H1182"/>
    <mergeCell ref="K1182:L1182"/>
    <mergeCell ref="D1183:F1183"/>
    <mergeCell ref="G1183:H1183"/>
    <mergeCell ref="K1183:L1183"/>
    <mergeCell ref="E1184:F1184"/>
    <mergeCell ref="G1184:H1184"/>
    <mergeCell ref="K1184:L1184"/>
    <mergeCell ref="D1185:F1185"/>
    <mergeCell ref="G1185:H1185"/>
    <mergeCell ref="B1191:F1191"/>
    <mergeCell ref="G1191:H1191"/>
    <mergeCell ref="K1191:L1191"/>
    <mergeCell ref="B1192:F1192"/>
    <mergeCell ref="G1192:H1192"/>
    <mergeCell ref="K1192:L1192"/>
    <mergeCell ref="B1193:F1193"/>
    <mergeCell ref="G1193:H1193"/>
    <mergeCell ref="K1193:L1193"/>
    <mergeCell ref="B1202:F1202"/>
    <mergeCell ref="G1202:H1202"/>
    <mergeCell ref="K1202:L1202"/>
    <mergeCell ref="C1203:F1203"/>
    <mergeCell ref="G1203:H1203"/>
    <mergeCell ref="K1203:L1203"/>
    <mergeCell ref="C1204:F1204"/>
    <mergeCell ref="G1204:H1204"/>
    <mergeCell ref="K1204:L1204"/>
    <mergeCell ref="B1200:F1200"/>
    <mergeCell ref="G1200:J1200"/>
    <mergeCell ref="K1200:Q1200"/>
    <mergeCell ref="B1201:F1201"/>
    <mergeCell ref="G1201:H1201"/>
    <mergeCell ref="K1201:L1201"/>
    <mergeCell ref="M1201:N1201"/>
    <mergeCell ref="O1201:Q1201"/>
    <mergeCell ref="D1205:F1205"/>
    <mergeCell ref="G1205:H1205"/>
    <mergeCell ref="K1205:L1205"/>
    <mergeCell ref="D1206:F1206"/>
    <mergeCell ref="G1206:H1206"/>
    <mergeCell ref="K1206:L1206"/>
    <mergeCell ref="B1207:F1207"/>
    <mergeCell ref="G1207:H1207"/>
    <mergeCell ref="K1207:L1207"/>
    <mergeCell ref="B1208:F1208"/>
    <mergeCell ref="G1208:H1208"/>
    <mergeCell ref="K1208:L1208"/>
    <mergeCell ref="C1209:F1209"/>
    <mergeCell ref="G1209:H1209"/>
    <mergeCell ref="K1209:L1209"/>
    <mergeCell ref="C1210:F1210"/>
    <mergeCell ref="G1210:H1210"/>
    <mergeCell ref="K1210:L1210"/>
    <mergeCell ref="D1211:F1211"/>
    <mergeCell ref="G1211:H1211"/>
    <mergeCell ref="K1211:L1211"/>
    <mergeCell ref="B1212:F1212"/>
    <mergeCell ref="G1212:H1212"/>
    <mergeCell ref="K1212:L1212"/>
    <mergeCell ref="C1213:F1213"/>
    <mergeCell ref="G1213:H1213"/>
    <mergeCell ref="K1213:L1213"/>
    <mergeCell ref="D1214:F1214"/>
    <mergeCell ref="G1214:H1214"/>
    <mergeCell ref="K1214:L1214"/>
    <mergeCell ref="B1215:F1215"/>
    <mergeCell ref="G1215:H1215"/>
    <mergeCell ref="K1215:L1215"/>
    <mergeCell ref="C1223:F1223"/>
    <mergeCell ref="G1223:H1223"/>
    <mergeCell ref="K1223:L1223"/>
    <mergeCell ref="B1221:F1221"/>
    <mergeCell ref="G1221:J1221"/>
    <mergeCell ref="K1221:Q1221"/>
    <mergeCell ref="B1222:F1222"/>
    <mergeCell ref="G1222:H1222"/>
    <mergeCell ref="K1222:L1222"/>
    <mergeCell ref="M1222:N1222"/>
    <mergeCell ref="O1222:Q1222"/>
    <mergeCell ref="E1230:F1230"/>
    <mergeCell ref="G1230:H1230"/>
    <mergeCell ref="K1230:L1230"/>
    <mergeCell ref="D1231:F1231"/>
    <mergeCell ref="G1231:H1231"/>
    <mergeCell ref="K1231:L1231"/>
    <mergeCell ref="E1232:F1232"/>
    <mergeCell ref="G1232:H1232"/>
    <mergeCell ref="K1232:L1232"/>
    <mergeCell ref="B1233:F1233"/>
    <mergeCell ref="G1233:H1233"/>
    <mergeCell ref="K1233:L1233"/>
    <mergeCell ref="D1224:F1224"/>
    <mergeCell ref="G1224:H1224"/>
    <mergeCell ref="K1224:L1224"/>
    <mergeCell ref="B1225:F1225"/>
    <mergeCell ref="G1225:H1225"/>
    <mergeCell ref="K1225:L1225"/>
    <mergeCell ref="B1226:F1226"/>
    <mergeCell ref="G1226:H1226"/>
    <mergeCell ref="K1226:L1226"/>
    <mergeCell ref="C1227:F1227"/>
    <mergeCell ref="G1227:H1227"/>
    <mergeCell ref="K1227:L1227"/>
    <mergeCell ref="C1228:F1228"/>
    <mergeCell ref="G1228:H1228"/>
    <mergeCell ref="K1228:L1228"/>
    <mergeCell ref="D1229:F1229"/>
    <mergeCell ref="G1229:H1229"/>
    <mergeCell ref="K1229:L1229"/>
    <mergeCell ref="C1234:F1234"/>
    <mergeCell ref="G1234:H1234"/>
    <mergeCell ref="K1234:L1234"/>
    <mergeCell ref="D1235:F1235"/>
    <mergeCell ref="G1235:H1235"/>
    <mergeCell ref="K1235:L1235"/>
    <mergeCell ref="E1236:F1236"/>
    <mergeCell ref="G1236:H1236"/>
    <mergeCell ref="K1236:L1236"/>
    <mergeCell ref="E1237:F1237"/>
    <mergeCell ref="G1237:H1237"/>
    <mergeCell ref="K1237:L1237"/>
    <mergeCell ref="D1244:F1244"/>
    <mergeCell ref="G1244:H1244"/>
    <mergeCell ref="K1244:L1244"/>
    <mergeCell ref="E1245:F1245"/>
    <mergeCell ref="G1245:H1245"/>
    <mergeCell ref="K1245:L1245"/>
    <mergeCell ref="B1242:F1242"/>
    <mergeCell ref="G1242:J1242"/>
    <mergeCell ref="K1242:Q1242"/>
    <mergeCell ref="B1246:F1246"/>
    <mergeCell ref="G1246:H1246"/>
    <mergeCell ref="K1246:L1246"/>
    <mergeCell ref="B1247:F1247"/>
    <mergeCell ref="G1247:H1247"/>
    <mergeCell ref="K1247:L1247"/>
    <mergeCell ref="K1251:L1251"/>
    <mergeCell ref="B1252:F1252"/>
    <mergeCell ref="G1252:H1252"/>
    <mergeCell ref="K1252:L1252"/>
    <mergeCell ref="B1253:F1253"/>
    <mergeCell ref="G1253:H1253"/>
    <mergeCell ref="K1253:L1253"/>
    <mergeCell ref="B1254:F1254"/>
    <mergeCell ref="G1254:H1254"/>
    <mergeCell ref="K1254:L1254"/>
    <mergeCell ref="C1255:F1255"/>
    <mergeCell ref="G1255:H1255"/>
    <mergeCell ref="K1255:L1255"/>
    <mergeCell ref="K1272:L1272"/>
    <mergeCell ref="B1273:F1273"/>
    <mergeCell ref="G1273:H1273"/>
    <mergeCell ref="K1273:L1273"/>
    <mergeCell ref="C1256:F1256"/>
    <mergeCell ref="G1256:H1256"/>
    <mergeCell ref="K1256:L1256"/>
    <mergeCell ref="D1257:F1257"/>
    <mergeCell ref="G1257:H1257"/>
    <mergeCell ref="K1257:L1257"/>
    <mergeCell ref="D1258:F1258"/>
    <mergeCell ref="G1258:H1258"/>
    <mergeCell ref="K1258:L1258"/>
    <mergeCell ref="E1265:F1265"/>
    <mergeCell ref="G1265:H1265"/>
    <mergeCell ref="K1265:L1265"/>
    <mergeCell ref="E1266:F1266"/>
    <mergeCell ref="G1266:H1266"/>
    <mergeCell ref="K1266:L1266"/>
    <mergeCell ref="B1267:F1267"/>
    <mergeCell ref="G1267:H1267"/>
    <mergeCell ref="K1267:L1267"/>
    <mergeCell ref="B1274:F1274"/>
    <mergeCell ref="G1274:H1274"/>
    <mergeCell ref="K1274:L1274"/>
    <mergeCell ref="B1264:F1264"/>
    <mergeCell ref="G1264:H1264"/>
    <mergeCell ref="B1275:F1275"/>
    <mergeCell ref="G1275:H1275"/>
    <mergeCell ref="K1275:L1275"/>
    <mergeCell ref="C1276:F1276"/>
    <mergeCell ref="G1276:H1276"/>
    <mergeCell ref="K1276:L1276"/>
    <mergeCell ref="C1277:F1277"/>
    <mergeCell ref="G1277:H1277"/>
    <mergeCell ref="K1277:L1277"/>
    <mergeCell ref="D1278:F1278"/>
    <mergeCell ref="G1278:H1278"/>
    <mergeCell ref="K1278:L1278"/>
    <mergeCell ref="C1268:F1268"/>
    <mergeCell ref="G1268:H1268"/>
    <mergeCell ref="K1268:L1268"/>
    <mergeCell ref="D1269:F1269"/>
    <mergeCell ref="G1269:H1269"/>
    <mergeCell ref="K1269:L1269"/>
    <mergeCell ref="B1270:F1270"/>
    <mergeCell ref="G1270:H1270"/>
    <mergeCell ref="K1270:L1270"/>
    <mergeCell ref="K1264:L1264"/>
    <mergeCell ref="B1271:F1271"/>
    <mergeCell ref="G1271:H1271"/>
    <mergeCell ref="K1271:L1271"/>
    <mergeCell ref="B1272:F1272"/>
    <mergeCell ref="G1272:H1272"/>
    <mergeCell ref="D1279:F1279"/>
    <mergeCell ref="G1279:H1279"/>
    <mergeCell ref="K1279:L1279"/>
    <mergeCell ref="E1286:F1286"/>
    <mergeCell ref="G1286:H1286"/>
    <mergeCell ref="K1286:L1286"/>
    <mergeCell ref="E1287:F1287"/>
    <mergeCell ref="G1287:H1287"/>
    <mergeCell ref="K1287:L1287"/>
    <mergeCell ref="E1288:F1288"/>
    <mergeCell ref="G1288:H1288"/>
    <mergeCell ref="K1288:L1288"/>
    <mergeCell ref="E1289:F1289"/>
    <mergeCell ref="G1289:H1289"/>
    <mergeCell ref="K1289:L1289"/>
    <mergeCell ref="E1290:F1290"/>
    <mergeCell ref="G1290:H1290"/>
    <mergeCell ref="K1290:L1290"/>
    <mergeCell ref="E1291:F1291"/>
    <mergeCell ref="G1291:H1291"/>
    <mergeCell ref="K1291:L1291"/>
    <mergeCell ref="E1292:F1292"/>
    <mergeCell ref="G1292:H1292"/>
    <mergeCell ref="K1292:L1292"/>
    <mergeCell ref="E1293:F1293"/>
    <mergeCell ref="G1293:H1293"/>
    <mergeCell ref="K1293:L1293"/>
    <mergeCell ref="B1284:F1284"/>
    <mergeCell ref="G1284:J1284"/>
    <mergeCell ref="K1284:Q1284"/>
    <mergeCell ref="B1285:F1285"/>
    <mergeCell ref="G1285:H1285"/>
    <mergeCell ref="K1285:L1285"/>
    <mergeCell ref="M1285:N1285"/>
    <mergeCell ref="O1285:Q1285"/>
    <mergeCell ref="O1293:Q1293"/>
    <mergeCell ref="O1292:Q1292"/>
    <mergeCell ref="O1291:Q1291"/>
    <mergeCell ref="O1290:Q1290"/>
    <mergeCell ref="O1289:Q1289"/>
    <mergeCell ref="E1294:F1294"/>
    <mergeCell ref="G1294:H1294"/>
    <mergeCell ref="K1294:L1294"/>
    <mergeCell ref="E1295:F1295"/>
    <mergeCell ref="G1295:H1295"/>
    <mergeCell ref="K1295:L1295"/>
    <mergeCell ref="E1296:F1296"/>
    <mergeCell ref="G1296:H1296"/>
    <mergeCell ref="K1296:L1296"/>
    <mergeCell ref="E1297:F1297"/>
    <mergeCell ref="G1297:H1297"/>
    <mergeCell ref="K1297:L1297"/>
    <mergeCell ref="E1299:F1299"/>
    <mergeCell ref="G1299:H1299"/>
    <mergeCell ref="K1299:L1299"/>
    <mergeCell ref="E1300:F1300"/>
    <mergeCell ref="G1300:H1300"/>
    <mergeCell ref="K1300:L1300"/>
    <mergeCell ref="E1318:F1318"/>
    <mergeCell ref="G1318:H1318"/>
    <mergeCell ref="K1318:L1318"/>
    <mergeCell ref="E1307:F1307"/>
    <mergeCell ref="G1307:H1307"/>
    <mergeCell ref="K1307:L1307"/>
    <mergeCell ref="E1308:F1308"/>
    <mergeCell ref="G1308:H1308"/>
    <mergeCell ref="K1308:L1308"/>
    <mergeCell ref="E1309:F1309"/>
    <mergeCell ref="G1309:H1309"/>
    <mergeCell ref="K1309:L1309"/>
    <mergeCell ref="E1310:F1310"/>
    <mergeCell ref="G1310:H1310"/>
    <mergeCell ref="K1310:L1310"/>
    <mergeCell ref="E1311:F1311"/>
    <mergeCell ref="G1311:H1311"/>
    <mergeCell ref="K1311:L1311"/>
    <mergeCell ref="E1312:F1312"/>
    <mergeCell ref="G1312:H1312"/>
    <mergeCell ref="K1312:L1312"/>
    <mergeCell ref="B1305:F1305"/>
    <mergeCell ref="G1305:J1305"/>
    <mergeCell ref="K1305:Q1305"/>
    <mergeCell ref="B1306:F1306"/>
    <mergeCell ref="G1306:H1306"/>
    <mergeCell ref="K1306:L1306"/>
    <mergeCell ref="M1306:N1306"/>
    <mergeCell ref="O1306:Q1306"/>
    <mergeCell ref="E1319:F1319"/>
    <mergeCell ref="G1319:H1319"/>
    <mergeCell ref="K1319:L1319"/>
    <mergeCell ref="E1320:F1320"/>
    <mergeCell ref="G1320:H1320"/>
    <mergeCell ref="K1320:L1320"/>
    <mergeCell ref="E1321:F1321"/>
    <mergeCell ref="G1321:H1321"/>
    <mergeCell ref="K1321:L1321"/>
    <mergeCell ref="E1313:F1313"/>
    <mergeCell ref="G1313:H1313"/>
    <mergeCell ref="K1313:L1313"/>
    <mergeCell ref="E1314:F1314"/>
    <mergeCell ref="G1314:H1314"/>
    <mergeCell ref="K1314:L1314"/>
    <mergeCell ref="E1315:F1315"/>
    <mergeCell ref="G1315:H1315"/>
    <mergeCell ref="K1315:L1315"/>
    <mergeCell ref="E1316:F1316"/>
    <mergeCell ref="G1316:H1316"/>
    <mergeCell ref="K1316:L1316"/>
    <mergeCell ref="E1317:F1317"/>
    <mergeCell ref="G1317:H1317"/>
    <mergeCell ref="K1317:L1317"/>
    <mergeCell ref="E1339:F1339"/>
    <mergeCell ref="G1339:H1339"/>
    <mergeCell ref="K1339:L1339"/>
    <mergeCell ref="E1328:F1328"/>
    <mergeCell ref="G1328:H1328"/>
    <mergeCell ref="K1328:L1328"/>
    <mergeCell ref="E1329:F1329"/>
    <mergeCell ref="G1329:H1329"/>
    <mergeCell ref="K1329:L1329"/>
    <mergeCell ref="E1330:F1330"/>
    <mergeCell ref="G1330:H1330"/>
    <mergeCell ref="K1330:L1330"/>
    <mergeCell ref="E1331:F1331"/>
    <mergeCell ref="G1331:H1331"/>
    <mergeCell ref="K1331:L1331"/>
    <mergeCell ref="E1332:F1332"/>
    <mergeCell ref="G1332:H1332"/>
    <mergeCell ref="K1332:L1332"/>
    <mergeCell ref="E1333:F1333"/>
    <mergeCell ref="G1333:H1333"/>
    <mergeCell ref="K1333:L1333"/>
    <mergeCell ref="E1340:F1340"/>
    <mergeCell ref="G1340:H1340"/>
    <mergeCell ref="K1340:L1340"/>
    <mergeCell ref="E1341:F1341"/>
    <mergeCell ref="G1341:H1341"/>
    <mergeCell ref="K1341:L1341"/>
    <mergeCell ref="E1342:F1342"/>
    <mergeCell ref="G1342:H1342"/>
    <mergeCell ref="K1342:L1342"/>
    <mergeCell ref="B1326:F1326"/>
    <mergeCell ref="G1326:J1326"/>
    <mergeCell ref="K1326:Q1326"/>
    <mergeCell ref="B1327:F1327"/>
    <mergeCell ref="G1327:H1327"/>
    <mergeCell ref="K1327:L1327"/>
    <mergeCell ref="M1327:N1327"/>
    <mergeCell ref="O1327:Q1327"/>
    <mergeCell ref="E1334:F1334"/>
    <mergeCell ref="G1334:H1334"/>
    <mergeCell ref="K1334:L1334"/>
    <mergeCell ref="E1335:F1335"/>
    <mergeCell ref="G1335:H1335"/>
    <mergeCell ref="K1335:L1335"/>
    <mergeCell ref="E1336:F1336"/>
    <mergeCell ref="G1336:H1336"/>
    <mergeCell ref="K1336:L1336"/>
    <mergeCell ref="E1337:F1337"/>
    <mergeCell ref="G1337:H1337"/>
    <mergeCell ref="K1337:L1337"/>
    <mergeCell ref="E1338:F1338"/>
    <mergeCell ref="G1338:H1338"/>
    <mergeCell ref="K1338:L1338"/>
    <mergeCell ref="K1359:L1359"/>
    <mergeCell ref="E1360:F1360"/>
    <mergeCell ref="G1360:H1360"/>
    <mergeCell ref="K1360:L1360"/>
    <mergeCell ref="E1349:F1349"/>
    <mergeCell ref="G1349:H1349"/>
    <mergeCell ref="K1349:L1349"/>
    <mergeCell ref="E1350:F1350"/>
    <mergeCell ref="G1350:H1350"/>
    <mergeCell ref="K1350:L1350"/>
    <mergeCell ref="E1351:F1351"/>
    <mergeCell ref="G1351:H1351"/>
    <mergeCell ref="K1351:L1351"/>
    <mergeCell ref="E1352:F1352"/>
    <mergeCell ref="G1352:H1352"/>
    <mergeCell ref="K1352:L1352"/>
    <mergeCell ref="E1353:F1353"/>
    <mergeCell ref="G1353:H1353"/>
    <mergeCell ref="K1353:L1353"/>
    <mergeCell ref="E1354:F1354"/>
    <mergeCell ref="G1354:H1354"/>
    <mergeCell ref="K1354:L1354"/>
    <mergeCell ref="B1348:F1348"/>
    <mergeCell ref="G1348:H1348"/>
    <mergeCell ref="K1348:L1348"/>
    <mergeCell ref="E1361:F1361"/>
    <mergeCell ref="G1361:H1361"/>
    <mergeCell ref="K1361:L1361"/>
    <mergeCell ref="E1362:F1362"/>
    <mergeCell ref="G1362:H1362"/>
    <mergeCell ref="K1362:L1362"/>
    <mergeCell ref="E1363:F1363"/>
    <mergeCell ref="G1363:H1363"/>
    <mergeCell ref="K1363:L1363"/>
    <mergeCell ref="B1370:F1370"/>
    <mergeCell ref="G1370:H1370"/>
    <mergeCell ref="K1370:L1370"/>
    <mergeCell ref="B1371:F1371"/>
    <mergeCell ref="G1371:H1371"/>
    <mergeCell ref="K1371:L1371"/>
    <mergeCell ref="E1355:F1355"/>
    <mergeCell ref="G1355:H1355"/>
    <mergeCell ref="K1355:L1355"/>
    <mergeCell ref="E1356:F1356"/>
    <mergeCell ref="G1356:H1356"/>
    <mergeCell ref="K1356:L1356"/>
    <mergeCell ref="E1357:F1357"/>
    <mergeCell ref="G1357:H1357"/>
    <mergeCell ref="K1357:L1357"/>
    <mergeCell ref="E1358:F1358"/>
    <mergeCell ref="G1358:H1358"/>
    <mergeCell ref="K1358:L1358"/>
    <mergeCell ref="E1359:F1359"/>
    <mergeCell ref="G1359:H1359"/>
    <mergeCell ref="E1383:F1383"/>
    <mergeCell ref="G1383:H1383"/>
    <mergeCell ref="K1383:L1383"/>
    <mergeCell ref="B1372:F1372"/>
    <mergeCell ref="G1372:H1372"/>
    <mergeCell ref="K1372:L1372"/>
    <mergeCell ref="B1373:F1373"/>
    <mergeCell ref="G1373:H1373"/>
    <mergeCell ref="K1373:L1373"/>
    <mergeCell ref="B1374:F1374"/>
    <mergeCell ref="G1374:H1374"/>
    <mergeCell ref="K1374:L1374"/>
    <mergeCell ref="B1375:F1375"/>
    <mergeCell ref="G1375:H1375"/>
    <mergeCell ref="K1375:L1375"/>
    <mergeCell ref="C1376:F1376"/>
    <mergeCell ref="G1376:H1376"/>
    <mergeCell ref="K1376:L1376"/>
    <mergeCell ref="C1377:F1377"/>
    <mergeCell ref="G1377:H1377"/>
    <mergeCell ref="K1377:L1377"/>
    <mergeCell ref="E1384:F1384"/>
    <mergeCell ref="G1384:H1384"/>
    <mergeCell ref="K1384:L1384"/>
    <mergeCell ref="B1368:F1368"/>
    <mergeCell ref="G1368:J1368"/>
    <mergeCell ref="K1368:Q1368"/>
    <mergeCell ref="B1369:F1369"/>
    <mergeCell ref="G1369:H1369"/>
    <mergeCell ref="K1369:L1369"/>
    <mergeCell ref="M1369:N1369"/>
    <mergeCell ref="O1369:Q1369"/>
    <mergeCell ref="E1391:F1391"/>
    <mergeCell ref="G1391:H1391"/>
    <mergeCell ref="K1391:L1391"/>
    <mergeCell ref="E1392:F1392"/>
    <mergeCell ref="G1392:H1392"/>
    <mergeCell ref="K1392:L1392"/>
    <mergeCell ref="D1378:F1378"/>
    <mergeCell ref="G1378:H1378"/>
    <mergeCell ref="K1378:L1378"/>
    <mergeCell ref="B1379:F1379"/>
    <mergeCell ref="G1379:H1379"/>
    <mergeCell ref="K1379:L1379"/>
    <mergeCell ref="C1380:F1380"/>
    <mergeCell ref="G1380:H1380"/>
    <mergeCell ref="K1380:L1380"/>
    <mergeCell ref="D1381:F1381"/>
    <mergeCell ref="G1381:H1381"/>
    <mergeCell ref="K1381:L1381"/>
    <mergeCell ref="E1382:F1382"/>
    <mergeCell ref="G1382:H1382"/>
    <mergeCell ref="K1382:L1382"/>
    <mergeCell ref="E1393:F1393"/>
    <mergeCell ref="G1393:H1393"/>
    <mergeCell ref="K1393:L1393"/>
    <mergeCell ref="E1394:F1394"/>
    <mergeCell ref="G1394:H1394"/>
    <mergeCell ref="K1394:L1394"/>
    <mergeCell ref="E1395:F1395"/>
    <mergeCell ref="G1395:H1395"/>
    <mergeCell ref="K1395:L1395"/>
    <mergeCell ref="E1396:F1396"/>
    <mergeCell ref="G1396:H1396"/>
    <mergeCell ref="K1396:L1396"/>
    <mergeCell ref="B1389:F1389"/>
    <mergeCell ref="G1389:J1389"/>
    <mergeCell ref="K1389:Q1389"/>
    <mergeCell ref="O1415:Q1415"/>
    <mergeCell ref="O1414:Q1414"/>
    <mergeCell ref="O1413:Q1413"/>
    <mergeCell ref="O1412:Q1412"/>
    <mergeCell ref="E1397:F1397"/>
    <mergeCell ref="G1397:H1397"/>
    <mergeCell ref="K1397:L1397"/>
    <mergeCell ref="E1398:F1398"/>
    <mergeCell ref="G1398:H1398"/>
    <mergeCell ref="K1398:L1398"/>
    <mergeCell ref="E1399:F1399"/>
    <mergeCell ref="G1399:H1399"/>
    <mergeCell ref="K1399:L1399"/>
    <mergeCell ref="E1400:F1400"/>
    <mergeCell ref="G1400:H1400"/>
    <mergeCell ref="K1400:L1400"/>
    <mergeCell ref="E1401:F1401"/>
    <mergeCell ref="G1401:H1401"/>
    <mergeCell ref="K1401:L1401"/>
    <mergeCell ref="E1402:F1402"/>
    <mergeCell ref="G1402:H1402"/>
    <mergeCell ref="K1402:L1402"/>
    <mergeCell ref="G1418:H1418"/>
    <mergeCell ref="K1418:L1418"/>
    <mergeCell ref="E1419:F1419"/>
    <mergeCell ref="G1419:H1419"/>
    <mergeCell ref="K1419:L1419"/>
    <mergeCell ref="E1420:F1420"/>
    <mergeCell ref="G1420:H1420"/>
    <mergeCell ref="K1420:L1420"/>
    <mergeCell ref="B1421:F1421"/>
    <mergeCell ref="G1421:H1421"/>
    <mergeCell ref="K1421:L1421"/>
    <mergeCell ref="B1422:F1422"/>
    <mergeCell ref="G1422:H1422"/>
    <mergeCell ref="K1422:L1422"/>
    <mergeCell ref="B1403:F1403"/>
    <mergeCell ref="G1403:H1403"/>
    <mergeCell ref="K1403:L1403"/>
    <mergeCell ref="C1412:F1412"/>
    <mergeCell ref="G1412:H1412"/>
    <mergeCell ref="K1412:L1412"/>
    <mergeCell ref="D1413:F1413"/>
    <mergeCell ref="G1413:H1413"/>
    <mergeCell ref="K1413:L1413"/>
    <mergeCell ref="B1414:F1414"/>
    <mergeCell ref="G1414:H1414"/>
    <mergeCell ref="K1414:L1414"/>
    <mergeCell ref="B1415:F1415"/>
    <mergeCell ref="G1415:H1415"/>
    <mergeCell ref="K1415:L1415"/>
    <mergeCell ref="C1416:F1416"/>
    <mergeCell ref="G1416:H1416"/>
    <mergeCell ref="K1416:L1416"/>
    <mergeCell ref="E1438:F1438"/>
    <mergeCell ref="G1438:H1438"/>
    <mergeCell ref="K1438:L1438"/>
    <mergeCell ref="E1439:F1439"/>
    <mergeCell ref="G1439:H1439"/>
    <mergeCell ref="K1439:L1439"/>
    <mergeCell ref="E1440:F1440"/>
    <mergeCell ref="G1440:H1440"/>
    <mergeCell ref="K1440:L1440"/>
    <mergeCell ref="E1441:F1441"/>
    <mergeCell ref="G1441:H1441"/>
    <mergeCell ref="K1441:L1441"/>
    <mergeCell ref="B1433:F1433"/>
    <mergeCell ref="G1433:H1433"/>
    <mergeCell ref="K1433:L1433"/>
    <mergeCell ref="C1434:F1434"/>
    <mergeCell ref="G1434:H1434"/>
    <mergeCell ref="K1434:L1434"/>
    <mergeCell ref="C1435:F1435"/>
    <mergeCell ref="G1435:H1435"/>
    <mergeCell ref="K1435:L1435"/>
    <mergeCell ref="D1436:F1436"/>
    <mergeCell ref="G1436:H1436"/>
    <mergeCell ref="K1436:L1436"/>
    <mergeCell ref="E1437:F1437"/>
    <mergeCell ref="G1437:H1437"/>
    <mergeCell ref="K1437:L1437"/>
    <mergeCell ref="E1442:F1442"/>
    <mergeCell ref="G1442:H1442"/>
    <mergeCell ref="K1442:L1442"/>
    <mergeCell ref="E1443:F1443"/>
    <mergeCell ref="G1443:H1443"/>
    <mergeCell ref="K1443:L1443"/>
    <mergeCell ref="E1444:F1444"/>
    <mergeCell ref="G1444:H1444"/>
    <mergeCell ref="K1444:L1444"/>
    <mergeCell ref="E1445:F1445"/>
    <mergeCell ref="G1445:H1445"/>
    <mergeCell ref="K1445:L1445"/>
    <mergeCell ref="E1446:F1446"/>
    <mergeCell ref="G1446:H1446"/>
    <mergeCell ref="K1446:L1446"/>
    <mergeCell ref="E1447:F1447"/>
    <mergeCell ref="G1447:H1447"/>
    <mergeCell ref="K1447:L1447"/>
    <mergeCell ref="E1454:F1454"/>
    <mergeCell ref="G1454:H1454"/>
    <mergeCell ref="K1454:L1454"/>
    <mergeCell ref="E1455:F1455"/>
    <mergeCell ref="G1455:H1455"/>
    <mergeCell ref="K1455:L1455"/>
    <mergeCell ref="E1456:F1456"/>
    <mergeCell ref="G1456:H1456"/>
    <mergeCell ref="K1456:L1456"/>
    <mergeCell ref="E1457:F1457"/>
    <mergeCell ref="G1457:H1457"/>
    <mergeCell ref="K1457:L1457"/>
    <mergeCell ref="E1458:F1458"/>
    <mergeCell ref="G1458:H1458"/>
    <mergeCell ref="K1458:L1458"/>
    <mergeCell ref="E1459:F1459"/>
    <mergeCell ref="G1459:H1459"/>
    <mergeCell ref="K1459:L1459"/>
    <mergeCell ref="E1460:F1460"/>
    <mergeCell ref="G1460:H1460"/>
    <mergeCell ref="K1460:L1460"/>
    <mergeCell ref="E1461:F1461"/>
    <mergeCell ref="G1461:H1461"/>
    <mergeCell ref="K1461:L1461"/>
    <mergeCell ref="B1452:F1452"/>
    <mergeCell ref="G1452:J1452"/>
    <mergeCell ref="B1453:F1453"/>
    <mergeCell ref="G1453:H1453"/>
    <mergeCell ref="K1453:L1453"/>
    <mergeCell ref="C1482:F1482"/>
    <mergeCell ref="G1482:H1482"/>
    <mergeCell ref="K1482:L1482"/>
    <mergeCell ref="C1483:F1483"/>
    <mergeCell ref="G1483:H1483"/>
    <mergeCell ref="K1483:L1483"/>
    <mergeCell ref="B1481:F1481"/>
    <mergeCell ref="G1481:H1481"/>
    <mergeCell ref="K1481:L1481"/>
    <mergeCell ref="K1479:L1479"/>
    <mergeCell ref="E1462:F1462"/>
    <mergeCell ref="G1462:H1462"/>
    <mergeCell ref="K1462:L1462"/>
    <mergeCell ref="E1463:F1463"/>
    <mergeCell ref="G1463:H1463"/>
    <mergeCell ref="K1463:L1463"/>
    <mergeCell ref="E1464:F1464"/>
    <mergeCell ref="G1464:H1464"/>
    <mergeCell ref="K1464:L1464"/>
    <mergeCell ref="E1465:F1465"/>
    <mergeCell ref="G1465:H1465"/>
    <mergeCell ref="D1484:F1484"/>
    <mergeCell ref="G1484:H1484"/>
    <mergeCell ref="K1484:L1484"/>
    <mergeCell ref="D1485:F1485"/>
    <mergeCell ref="G1485:H1485"/>
    <mergeCell ref="K1485:L1485"/>
    <mergeCell ref="B1474:F1474"/>
    <mergeCell ref="G1474:H1474"/>
    <mergeCell ref="K1474:L1474"/>
    <mergeCell ref="E1468:F1468"/>
    <mergeCell ref="G1468:H1468"/>
    <mergeCell ref="K1468:L1468"/>
    <mergeCell ref="E1475:F1475"/>
    <mergeCell ref="G1475:H1475"/>
    <mergeCell ref="K1475:L1475"/>
    <mergeCell ref="E1476:F1476"/>
    <mergeCell ref="G1476:H1476"/>
    <mergeCell ref="K1476:L1476"/>
    <mergeCell ref="E1477:F1477"/>
    <mergeCell ref="G1477:H1477"/>
    <mergeCell ref="K1477:L1477"/>
    <mergeCell ref="E1478:F1478"/>
    <mergeCell ref="G1478:H1478"/>
    <mergeCell ref="K1478:L1478"/>
    <mergeCell ref="E1479:F1479"/>
    <mergeCell ref="G1479:H1479"/>
    <mergeCell ref="B1473:F1473"/>
    <mergeCell ref="G1473:J1473"/>
    <mergeCell ref="K1473:Q1473"/>
    <mergeCell ref="B1480:F1480"/>
    <mergeCell ref="G1480:H1480"/>
    <mergeCell ref="K1480:L1480"/>
    <mergeCell ref="B1486:F1486"/>
    <mergeCell ref="G1486:H1486"/>
    <mergeCell ref="K1486:L1486"/>
    <mergeCell ref="B1487:F1487"/>
    <mergeCell ref="G1487:H1487"/>
    <mergeCell ref="K1487:L1487"/>
    <mergeCell ref="B1488:F1488"/>
    <mergeCell ref="G1488:H1488"/>
    <mergeCell ref="K1488:L1488"/>
    <mergeCell ref="B1489:F1489"/>
    <mergeCell ref="G1489:H1489"/>
    <mergeCell ref="K1489:L1489"/>
    <mergeCell ref="B1496:F1496"/>
    <mergeCell ref="G1496:H1496"/>
    <mergeCell ref="K1496:L1496"/>
    <mergeCell ref="B1497:F1497"/>
    <mergeCell ref="G1497:H1497"/>
    <mergeCell ref="K1497:L1497"/>
    <mergeCell ref="B1494:F1494"/>
    <mergeCell ref="G1494:J1494"/>
    <mergeCell ref="D1500:F1500"/>
    <mergeCell ref="G1500:H1500"/>
    <mergeCell ref="K1500:L1500"/>
    <mergeCell ref="B1501:F1501"/>
    <mergeCell ref="G1501:H1501"/>
    <mergeCell ref="K1501:L1501"/>
    <mergeCell ref="B1502:F1502"/>
    <mergeCell ref="G1502:H1502"/>
    <mergeCell ref="K1502:L1502"/>
    <mergeCell ref="C1503:F1503"/>
    <mergeCell ref="G1503:H1503"/>
    <mergeCell ref="K1503:L1503"/>
    <mergeCell ref="C1504:F1504"/>
    <mergeCell ref="G1504:H1504"/>
    <mergeCell ref="K1504:L1504"/>
    <mergeCell ref="D1505:F1505"/>
    <mergeCell ref="G1505:H1505"/>
    <mergeCell ref="K1505:L1505"/>
    <mergeCell ref="E1523:F1523"/>
    <mergeCell ref="G1523:H1523"/>
    <mergeCell ref="K1523:L1523"/>
    <mergeCell ref="E1506:F1506"/>
    <mergeCell ref="G1506:H1506"/>
    <mergeCell ref="K1506:L1506"/>
    <mergeCell ref="E1507:F1507"/>
    <mergeCell ref="G1507:H1507"/>
    <mergeCell ref="K1507:L1507"/>
    <mergeCell ref="E1508:F1508"/>
    <mergeCell ref="G1508:H1508"/>
    <mergeCell ref="K1508:L1508"/>
    <mergeCell ref="E1509:F1509"/>
    <mergeCell ref="G1509:H1509"/>
    <mergeCell ref="K1509:L1509"/>
    <mergeCell ref="E1510:F1510"/>
    <mergeCell ref="G1510:H1510"/>
    <mergeCell ref="K1510:L1510"/>
    <mergeCell ref="E1517:F1517"/>
    <mergeCell ref="G1517:H1517"/>
    <mergeCell ref="K1517:L1517"/>
    <mergeCell ref="G1515:J1515"/>
    <mergeCell ref="E1524:F1524"/>
    <mergeCell ref="G1524:H1524"/>
    <mergeCell ref="K1524:L1524"/>
    <mergeCell ref="D1525:F1525"/>
    <mergeCell ref="G1525:H1525"/>
    <mergeCell ref="K1525:L1525"/>
    <mergeCell ref="E1526:F1526"/>
    <mergeCell ref="G1526:H1526"/>
    <mergeCell ref="K1526:L1526"/>
    <mergeCell ref="E1527:F1527"/>
    <mergeCell ref="G1527:H1527"/>
    <mergeCell ref="K1527:L1527"/>
    <mergeCell ref="E1528:F1528"/>
    <mergeCell ref="G1528:H1528"/>
    <mergeCell ref="K1528:L1528"/>
    <mergeCell ref="B1516:F1516"/>
    <mergeCell ref="G1516:H1516"/>
    <mergeCell ref="E1518:F1518"/>
    <mergeCell ref="G1518:H1518"/>
    <mergeCell ref="K1518:L1518"/>
    <mergeCell ref="E1519:F1519"/>
    <mergeCell ref="G1519:H1519"/>
    <mergeCell ref="K1519:L1519"/>
    <mergeCell ref="E1520:F1520"/>
    <mergeCell ref="G1520:H1520"/>
    <mergeCell ref="K1520:L1520"/>
    <mergeCell ref="E1521:F1521"/>
    <mergeCell ref="G1521:H1521"/>
    <mergeCell ref="K1521:L1521"/>
    <mergeCell ref="E1522:F1522"/>
    <mergeCell ref="G1522:H1522"/>
    <mergeCell ref="K1522:L1522"/>
    <mergeCell ref="E1546:F1546"/>
    <mergeCell ref="G1546:H1546"/>
    <mergeCell ref="K1546:L1546"/>
    <mergeCell ref="E1529:F1529"/>
    <mergeCell ref="G1529:H1529"/>
    <mergeCell ref="K1529:L1529"/>
    <mergeCell ref="B1530:F1530"/>
    <mergeCell ref="G1530:H1530"/>
    <mergeCell ref="K1530:L1530"/>
    <mergeCell ref="B1531:F1531"/>
    <mergeCell ref="G1531:H1531"/>
    <mergeCell ref="K1531:L1531"/>
    <mergeCell ref="B1538:F1538"/>
    <mergeCell ref="G1538:H1538"/>
    <mergeCell ref="K1538:L1538"/>
    <mergeCell ref="B1539:F1539"/>
    <mergeCell ref="G1539:H1539"/>
    <mergeCell ref="K1539:L1539"/>
    <mergeCell ref="B1540:F1540"/>
    <mergeCell ref="G1540:H1540"/>
    <mergeCell ref="K1540:L1540"/>
    <mergeCell ref="E1547:F1547"/>
    <mergeCell ref="G1547:H1547"/>
    <mergeCell ref="K1547:L1547"/>
    <mergeCell ref="E1548:F1548"/>
    <mergeCell ref="G1548:H1548"/>
    <mergeCell ref="K1548:L1548"/>
    <mergeCell ref="B1549:F1549"/>
    <mergeCell ref="G1549:H1549"/>
    <mergeCell ref="K1549:L1549"/>
    <mergeCell ref="C1550:F1550"/>
    <mergeCell ref="G1550:H1550"/>
    <mergeCell ref="K1550:L1550"/>
    <mergeCell ref="B1537:F1537"/>
    <mergeCell ref="G1537:H1537"/>
    <mergeCell ref="K1537:L1537"/>
    <mergeCell ref="D1551:F1551"/>
    <mergeCell ref="G1551:H1551"/>
    <mergeCell ref="K1551:L1551"/>
    <mergeCell ref="B1541:F1541"/>
    <mergeCell ref="G1541:H1541"/>
    <mergeCell ref="K1541:L1541"/>
    <mergeCell ref="C1542:F1542"/>
    <mergeCell ref="G1542:H1542"/>
    <mergeCell ref="K1542:L1542"/>
    <mergeCell ref="C1543:F1543"/>
    <mergeCell ref="G1543:H1543"/>
    <mergeCell ref="K1543:L1543"/>
    <mergeCell ref="D1544:F1544"/>
    <mergeCell ref="G1544:H1544"/>
    <mergeCell ref="K1544:L1544"/>
    <mergeCell ref="E1545:F1545"/>
    <mergeCell ref="G1545:H1545"/>
    <mergeCell ref="B1561:F1561"/>
    <mergeCell ref="G1561:H1561"/>
    <mergeCell ref="K1561:L1561"/>
    <mergeCell ref="C1562:F1562"/>
    <mergeCell ref="G1562:H1562"/>
    <mergeCell ref="K1562:L1562"/>
    <mergeCell ref="C1563:F1563"/>
    <mergeCell ref="G1563:H1563"/>
    <mergeCell ref="K1563:L1563"/>
    <mergeCell ref="B1557:F1557"/>
    <mergeCell ref="G1557:J1557"/>
    <mergeCell ref="K1557:Q1557"/>
    <mergeCell ref="B1558:F1558"/>
    <mergeCell ref="G1558:H1558"/>
    <mergeCell ref="K1558:L1558"/>
    <mergeCell ref="M1558:N1558"/>
    <mergeCell ref="O1558:Q1558"/>
    <mergeCell ref="O1559:Q1559"/>
    <mergeCell ref="K1566:L1566"/>
    <mergeCell ref="E1567:F1567"/>
    <mergeCell ref="G1567:H1567"/>
    <mergeCell ref="K1567:L1567"/>
    <mergeCell ref="E1568:F1568"/>
    <mergeCell ref="G1568:H1568"/>
    <mergeCell ref="K1568:L1568"/>
    <mergeCell ref="K1581:L1581"/>
    <mergeCell ref="B1582:F1582"/>
    <mergeCell ref="G1582:H1582"/>
    <mergeCell ref="K1582:L1582"/>
    <mergeCell ref="K1569:L1569"/>
    <mergeCell ref="E1570:F1570"/>
    <mergeCell ref="G1570:H1570"/>
    <mergeCell ref="K1570:L1570"/>
    <mergeCell ref="E1571:F1571"/>
    <mergeCell ref="G1571:H1571"/>
    <mergeCell ref="K1571:L1571"/>
    <mergeCell ref="B1572:F1572"/>
    <mergeCell ref="G1572:H1572"/>
    <mergeCell ref="K1572:L1572"/>
    <mergeCell ref="B1573:F1573"/>
    <mergeCell ref="G1573:H1573"/>
    <mergeCell ref="K1573:L1573"/>
    <mergeCell ref="B1580:F1580"/>
    <mergeCell ref="G1580:H1580"/>
    <mergeCell ref="K1580:L1580"/>
    <mergeCell ref="B1579:F1579"/>
    <mergeCell ref="G1579:H1579"/>
    <mergeCell ref="K1579:L1579"/>
    <mergeCell ref="C1603:F1603"/>
    <mergeCell ref="G1603:H1603"/>
    <mergeCell ref="K1603:L1603"/>
    <mergeCell ref="C1604:F1604"/>
    <mergeCell ref="G1604:H1604"/>
    <mergeCell ref="K1604:L1604"/>
    <mergeCell ref="D1586:F1586"/>
    <mergeCell ref="G1586:H1586"/>
    <mergeCell ref="K1586:L1586"/>
    <mergeCell ref="D1587:F1587"/>
    <mergeCell ref="G1587:H1587"/>
    <mergeCell ref="K1587:L1587"/>
    <mergeCell ref="B1588:F1588"/>
    <mergeCell ref="G1588:H1588"/>
    <mergeCell ref="K1588:L1588"/>
    <mergeCell ref="C1589:F1589"/>
    <mergeCell ref="G1589:H1589"/>
    <mergeCell ref="K1589:L1589"/>
    <mergeCell ref="D1590:F1590"/>
    <mergeCell ref="G1590:H1590"/>
    <mergeCell ref="K1590:L1590"/>
    <mergeCell ref="B1591:F1591"/>
    <mergeCell ref="G1591:H1591"/>
    <mergeCell ref="K1591:L1591"/>
    <mergeCell ref="B1599:F1599"/>
    <mergeCell ref="G1599:J1599"/>
    <mergeCell ref="B1600:F1600"/>
    <mergeCell ref="G1600:H1600"/>
    <mergeCell ref="K1600:L1600"/>
    <mergeCell ref="M1600:N1600"/>
    <mergeCell ref="O1600:Q1600"/>
    <mergeCell ref="G1614:H1614"/>
    <mergeCell ref="K1614:L1614"/>
    <mergeCell ref="B1621:F1621"/>
    <mergeCell ref="G1621:H1621"/>
    <mergeCell ref="K1621:L1621"/>
    <mergeCell ref="B1622:F1622"/>
    <mergeCell ref="G1622:H1622"/>
    <mergeCell ref="K1622:L1622"/>
    <mergeCell ref="D1605:F1605"/>
    <mergeCell ref="G1605:H1605"/>
    <mergeCell ref="K1605:L1605"/>
    <mergeCell ref="E1606:F1606"/>
    <mergeCell ref="G1606:H1606"/>
    <mergeCell ref="K1606:L1606"/>
    <mergeCell ref="B1607:F1607"/>
    <mergeCell ref="G1607:H1607"/>
    <mergeCell ref="K1607:L1607"/>
    <mergeCell ref="C1608:F1608"/>
    <mergeCell ref="G1608:H1608"/>
    <mergeCell ref="K1608:L1608"/>
    <mergeCell ref="D1609:F1609"/>
    <mergeCell ref="G1609:H1609"/>
    <mergeCell ref="K1609:L1609"/>
    <mergeCell ref="E1610:F1610"/>
    <mergeCell ref="G1610:H1610"/>
    <mergeCell ref="K1610:L1610"/>
    <mergeCell ref="B1619:F1619"/>
    <mergeCell ref="G1611:H1611"/>
    <mergeCell ref="K1611:L1611"/>
    <mergeCell ref="B1612:F1612"/>
    <mergeCell ref="G739:H739"/>
    <mergeCell ref="O1625:Q1625"/>
    <mergeCell ref="O1624:Q1624"/>
    <mergeCell ref="O1623:Q1623"/>
    <mergeCell ref="O1628:Q1628"/>
    <mergeCell ref="O1627:Q1627"/>
    <mergeCell ref="O1626:Q1626"/>
    <mergeCell ref="D1629:F1629"/>
    <mergeCell ref="G1629:H1629"/>
    <mergeCell ref="K1629:L1629"/>
    <mergeCell ref="D1630:F1630"/>
    <mergeCell ref="G1630:H1630"/>
    <mergeCell ref="K1630:L1630"/>
    <mergeCell ref="D1631:F1631"/>
    <mergeCell ref="G1631:H1631"/>
    <mergeCell ref="K1631:L1631"/>
    <mergeCell ref="C1623:F1623"/>
    <mergeCell ref="G1623:H1623"/>
    <mergeCell ref="K1623:L1623"/>
    <mergeCell ref="C1624:F1624"/>
    <mergeCell ref="G1624:H1624"/>
    <mergeCell ref="K1624:L1624"/>
    <mergeCell ref="D1625:F1625"/>
    <mergeCell ref="G1625:H1625"/>
    <mergeCell ref="K1625:L1625"/>
    <mergeCell ref="D1626:F1626"/>
    <mergeCell ref="G1626:H1626"/>
    <mergeCell ref="K1626:L1626"/>
    <mergeCell ref="D1627:F1627"/>
    <mergeCell ref="G1627:H1627"/>
    <mergeCell ref="K1599:Q1599"/>
    <mergeCell ref="B1611:F1611"/>
    <mergeCell ref="G1612:H1612"/>
    <mergeCell ref="K1612:L1612"/>
    <mergeCell ref="B1613:F1613"/>
    <mergeCell ref="G1613:H1613"/>
    <mergeCell ref="K1613:L1613"/>
    <mergeCell ref="B1614:F1614"/>
    <mergeCell ref="B695:F695"/>
    <mergeCell ref="G695:J695"/>
    <mergeCell ref="K695:Q695"/>
    <mergeCell ref="B696:F696"/>
    <mergeCell ref="G696:H696"/>
    <mergeCell ref="K696:L696"/>
    <mergeCell ref="M696:N696"/>
    <mergeCell ref="O696:Q696"/>
    <mergeCell ref="B758:F758"/>
    <mergeCell ref="D750:F750"/>
    <mergeCell ref="G750:H750"/>
    <mergeCell ref="K750:L750"/>
    <mergeCell ref="B751:F751"/>
    <mergeCell ref="G751:H751"/>
    <mergeCell ref="K751:L751"/>
    <mergeCell ref="B752:F752"/>
    <mergeCell ref="G752:H752"/>
    <mergeCell ref="K752:L752"/>
    <mergeCell ref="K749:L749"/>
    <mergeCell ref="E734:F734"/>
    <mergeCell ref="G734:H734"/>
    <mergeCell ref="K734:L734"/>
    <mergeCell ref="B1578:F1578"/>
    <mergeCell ref="G1578:J1578"/>
    <mergeCell ref="K1578:Q1578"/>
    <mergeCell ref="E1018:F1018"/>
    <mergeCell ref="B1633:F1633"/>
    <mergeCell ref="G1633:H1633"/>
    <mergeCell ref="K1633:L1633"/>
    <mergeCell ref="B1634:F1634"/>
    <mergeCell ref="G1634:H1634"/>
    <mergeCell ref="K1634:L1634"/>
    <mergeCell ref="B1635:F1635"/>
    <mergeCell ref="G1635:H1635"/>
    <mergeCell ref="K1635:L1635"/>
    <mergeCell ref="B1636:F1636"/>
    <mergeCell ref="G1636:H1636"/>
    <mergeCell ref="K1636:L1636"/>
    <mergeCell ref="B1637:F1637"/>
    <mergeCell ref="G1637:H1637"/>
    <mergeCell ref="K1637:L1637"/>
    <mergeCell ref="K1627:L1627"/>
    <mergeCell ref="D1628:F1628"/>
    <mergeCell ref="G1628:H1628"/>
    <mergeCell ref="K1628:L1628"/>
    <mergeCell ref="D1632:F1632"/>
    <mergeCell ref="G1632:H1632"/>
    <mergeCell ref="K1632:L1632"/>
    <mergeCell ref="B1410:F1410"/>
    <mergeCell ref="G1410:J1410"/>
    <mergeCell ref="K1410:Q1410"/>
    <mergeCell ref="B1411:F1411"/>
    <mergeCell ref="G1411:H1411"/>
    <mergeCell ref="K1411:L1411"/>
    <mergeCell ref="M1411:N1411"/>
    <mergeCell ref="O1411:Q1411"/>
    <mergeCell ref="B1423:F1423"/>
    <mergeCell ref="G1423:H1423"/>
    <mergeCell ref="K1423:L1423"/>
    <mergeCell ref="C1417:F1417"/>
    <mergeCell ref="G1417:H1417"/>
    <mergeCell ref="K1417:L1417"/>
    <mergeCell ref="D1418:F1418"/>
    <mergeCell ref="D1564:F1564"/>
    <mergeCell ref="G1564:H1564"/>
    <mergeCell ref="K1564:L1564"/>
    <mergeCell ref="E1466:F1466"/>
    <mergeCell ref="G1466:H1466"/>
    <mergeCell ref="K1466:L1466"/>
    <mergeCell ref="E1467:F1467"/>
    <mergeCell ref="G1467:H1467"/>
    <mergeCell ref="B1552:F1552"/>
    <mergeCell ref="G1552:H1552"/>
    <mergeCell ref="K1552:L1552"/>
    <mergeCell ref="B1559:F1559"/>
    <mergeCell ref="G1559:H1559"/>
    <mergeCell ref="K1559:L1559"/>
    <mergeCell ref="B1560:F1560"/>
    <mergeCell ref="G1560:H1560"/>
    <mergeCell ref="K1560:L1560"/>
    <mergeCell ref="E1565:F1565"/>
    <mergeCell ref="G1565:H1565"/>
    <mergeCell ref="K1565:L1565"/>
    <mergeCell ref="E1566:F1566"/>
    <mergeCell ref="G1566:H1566"/>
    <mergeCell ref="M1579:N1579"/>
    <mergeCell ref="O1579:Q1579"/>
    <mergeCell ref="C1592:F1592"/>
    <mergeCell ref="G1592:H1592"/>
    <mergeCell ref="K1592:L1592"/>
    <mergeCell ref="D1593:F1593"/>
    <mergeCell ref="G1593:H1593"/>
    <mergeCell ref="K1593:L1593"/>
    <mergeCell ref="B1601:F1601"/>
    <mergeCell ref="G1601:H1601"/>
    <mergeCell ref="K1601:L1601"/>
    <mergeCell ref="B1602:F1602"/>
    <mergeCell ref="G1602:H1602"/>
    <mergeCell ref="K1602:L1602"/>
    <mergeCell ref="B1581:F1581"/>
    <mergeCell ref="G1581:H1581"/>
    <mergeCell ref="B1583:F1583"/>
    <mergeCell ref="G1583:H1583"/>
    <mergeCell ref="K1583:L1583"/>
    <mergeCell ref="C1584:F1584"/>
    <mergeCell ref="G1584:H1584"/>
    <mergeCell ref="K1584:L1584"/>
    <mergeCell ref="C1585:F1585"/>
    <mergeCell ref="G1585:H1585"/>
    <mergeCell ref="K1585:L1585"/>
    <mergeCell ref="E1569:F1569"/>
    <mergeCell ref="G1569:H1569"/>
  </mergeCells>
  <pageMargins left="0.6692913385826772" right="0.41" top="0.78740157480314965" bottom="0.39370078740157483" header="0.47244094488188981" footer="0.47244094488188981"/>
  <pageSetup paperSize="9" orientation="landscape" horizontalDpi="300" verticalDpi="300" r:id="rId1"/>
  <headerFooter alignWithMargins="0">
    <oddFooter>&amp;R&amp;"TH SarabunPSK,ธรรมดา"&amp;14เทศบัญญัติงบประมาณรายจ่าย ปี 2561 เทศบาลตำบลยุโป หน้า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3515"/>
  <sheetViews>
    <sheetView showGridLines="0" view="pageBreakPreview" topLeftCell="A3258" zoomScaleSheetLayoutView="100" workbookViewId="0">
      <selection activeCell="N3262" sqref="N3262:P3262"/>
    </sheetView>
  </sheetViews>
  <sheetFormatPr defaultRowHeight="21" x14ac:dyDescent="0.35"/>
  <cols>
    <col min="1" max="1" width="0.375" style="147" customWidth="1"/>
    <col min="2" max="6" width="2.25" style="147" customWidth="1"/>
    <col min="7" max="7" width="3.75" style="147" customWidth="1"/>
    <col min="8" max="8" width="5.125" style="147" customWidth="1"/>
    <col min="9" max="9" width="8.125" style="147" customWidth="1"/>
    <col min="10" max="10" width="5.125" style="147" customWidth="1"/>
    <col min="11" max="11" width="7.75" style="147" customWidth="1"/>
    <col min="12" max="12" width="18.875" style="147" customWidth="1"/>
    <col min="13" max="13" width="6.5" style="147" customWidth="1"/>
    <col min="14" max="15" width="1.375" style="147" customWidth="1"/>
    <col min="16" max="16" width="7.125" style="147" customWidth="1"/>
    <col min="17" max="17" width="4.75" style="147" customWidth="1"/>
    <col min="18" max="18" width="3.125" style="147" customWidth="1"/>
    <col min="19" max="16384" width="9" style="147"/>
  </cols>
  <sheetData>
    <row r="1" s="173" customFormat="1" x14ac:dyDescent="0.35"/>
    <row r="2" s="173" customFormat="1" x14ac:dyDescent="0.35"/>
    <row r="3" s="173" customFormat="1" x14ac:dyDescent="0.35"/>
    <row r="4" s="173" customFormat="1" x14ac:dyDescent="0.35"/>
    <row r="5" s="173" customFormat="1" x14ac:dyDescent="0.35"/>
    <row r="6" s="173" customFormat="1" x14ac:dyDescent="0.35"/>
    <row r="7" s="173" customFormat="1" x14ac:dyDescent="0.35"/>
    <row r="8" s="173" customFormat="1" x14ac:dyDescent="0.35"/>
    <row r="9" s="173" customFormat="1" x14ac:dyDescent="0.35"/>
    <row r="10" s="173" customFormat="1" x14ac:dyDescent="0.35"/>
    <row r="11" s="173" customFormat="1" x14ac:dyDescent="0.35"/>
    <row r="12" s="173" customFormat="1" x14ac:dyDescent="0.35"/>
    <row r="13" s="173" customFormat="1" x14ac:dyDescent="0.35"/>
    <row r="14" s="173" customFormat="1" x14ac:dyDescent="0.35"/>
    <row r="15" s="173" customFormat="1" x14ac:dyDescent="0.35"/>
    <row r="16" s="173" customFormat="1" x14ac:dyDescent="0.35"/>
    <row r="17" s="173" customFormat="1" x14ac:dyDescent="0.35"/>
    <row r="18" s="173" customFormat="1" x14ac:dyDescent="0.35"/>
    <row r="19" s="173" customFormat="1" x14ac:dyDescent="0.35"/>
    <row r="20" s="173" customFormat="1" x14ac:dyDescent="0.35"/>
    <row r="21" s="173" customFormat="1" x14ac:dyDescent="0.35"/>
    <row r="22" s="173" customFormat="1" x14ac:dyDescent="0.35"/>
    <row r="23" s="173" customFormat="1" x14ac:dyDescent="0.35"/>
    <row r="24" s="173" customFormat="1" x14ac:dyDescent="0.35"/>
    <row r="25" s="173" customFormat="1" x14ac:dyDescent="0.35"/>
    <row r="26" s="173" customFormat="1" x14ac:dyDescent="0.35"/>
    <row r="27" s="173" customFormat="1" x14ac:dyDescent="0.35"/>
    <row r="28" s="173" customFormat="1" x14ac:dyDescent="0.35"/>
    <row r="29" s="173" customFormat="1" x14ac:dyDescent="0.35"/>
    <row r="30" s="173" customFormat="1" x14ac:dyDescent="0.35"/>
    <row r="31" s="173" customFormat="1" x14ac:dyDescent="0.35"/>
    <row r="32" s="173" customFormat="1" x14ac:dyDescent="0.35"/>
    <row r="33" s="173" customFormat="1" x14ac:dyDescent="0.35"/>
    <row r="34" s="173" customFormat="1" x14ac:dyDescent="0.35"/>
    <row r="35" s="173" customFormat="1" x14ac:dyDescent="0.35"/>
    <row r="36" s="173" customFormat="1" x14ac:dyDescent="0.35"/>
    <row r="37" s="173" customFormat="1" x14ac:dyDescent="0.35"/>
    <row r="38" s="173" customFormat="1" x14ac:dyDescent="0.35"/>
    <row r="39" s="173" customFormat="1" x14ac:dyDescent="0.35"/>
    <row r="40" s="173" customFormat="1" x14ac:dyDescent="0.35"/>
    <row r="41" s="173" customFormat="1" x14ac:dyDescent="0.35"/>
    <row r="42" s="173" customFormat="1" x14ac:dyDescent="0.35"/>
    <row r="43" s="173" customFormat="1" x14ac:dyDescent="0.35"/>
    <row r="44" s="173" customFormat="1" x14ac:dyDescent="0.35"/>
    <row r="45" s="173" customFormat="1" x14ac:dyDescent="0.35"/>
    <row r="46" s="173" customFormat="1" x14ac:dyDescent="0.35"/>
    <row r="47" s="173" customFormat="1" x14ac:dyDescent="0.35"/>
    <row r="48" s="173" customFormat="1" x14ac:dyDescent="0.35"/>
    <row r="49" s="173" customFormat="1" x14ac:dyDescent="0.35"/>
    <row r="50" s="173" customFormat="1" x14ac:dyDescent="0.35"/>
    <row r="51" s="173" customFormat="1" x14ac:dyDescent="0.35"/>
    <row r="52" s="173" customFormat="1" x14ac:dyDescent="0.35"/>
    <row r="53" s="173" customFormat="1" x14ac:dyDescent="0.35"/>
    <row r="54" s="173" customFormat="1" x14ac:dyDescent="0.35"/>
    <row r="55" s="173" customFormat="1" x14ac:dyDescent="0.35"/>
    <row r="56" s="173" customFormat="1" x14ac:dyDescent="0.35"/>
    <row r="57" s="173" customFormat="1" x14ac:dyDescent="0.35"/>
    <row r="58" s="173" customFormat="1" x14ac:dyDescent="0.35"/>
    <row r="59" s="173" customFormat="1" x14ac:dyDescent="0.35"/>
    <row r="60" s="173" customFormat="1" x14ac:dyDescent="0.35"/>
    <row r="61" s="173" customFormat="1" x14ac:dyDescent="0.35"/>
    <row r="62" s="173" customFormat="1" x14ac:dyDescent="0.35"/>
    <row r="63" s="173" customFormat="1" x14ac:dyDescent="0.35"/>
    <row r="64" s="173" customFormat="1" x14ac:dyDescent="0.35"/>
    <row r="65" s="173" customFormat="1" x14ac:dyDescent="0.35"/>
    <row r="66" s="173" customFormat="1" x14ac:dyDescent="0.35"/>
    <row r="67" s="173" customFormat="1" x14ac:dyDescent="0.35"/>
    <row r="68" s="173" customFormat="1" x14ac:dyDescent="0.35"/>
    <row r="69" s="173" customFormat="1" x14ac:dyDescent="0.35"/>
    <row r="70" s="173" customFormat="1" x14ac:dyDescent="0.35"/>
    <row r="71" s="173" customFormat="1" x14ac:dyDescent="0.35"/>
    <row r="72" s="173" customFormat="1" x14ac:dyDescent="0.35"/>
    <row r="73" s="173" customFormat="1" x14ac:dyDescent="0.35"/>
    <row r="74" s="173" customFormat="1" x14ac:dyDescent="0.35"/>
    <row r="75" s="173" customFormat="1" x14ac:dyDescent="0.35"/>
    <row r="76" s="173" customFormat="1" x14ac:dyDescent="0.35"/>
    <row r="77" s="173" customFormat="1" x14ac:dyDescent="0.35"/>
    <row r="78" s="173" customFormat="1" x14ac:dyDescent="0.35"/>
    <row r="79" s="173" customFormat="1" x14ac:dyDescent="0.35"/>
    <row r="80" s="173" customFormat="1" x14ac:dyDescent="0.35"/>
    <row r="81" s="173" customFormat="1" x14ac:dyDescent="0.35"/>
    <row r="82" s="173" customFormat="1" x14ac:dyDescent="0.35"/>
    <row r="83" s="173" customFormat="1" x14ac:dyDescent="0.35"/>
    <row r="84" s="173" customFormat="1" x14ac:dyDescent="0.35"/>
    <row r="85" s="173" customFormat="1" x14ac:dyDescent="0.35"/>
    <row r="86" s="173" customFormat="1" x14ac:dyDescent="0.35"/>
    <row r="87" s="173" customFormat="1" x14ac:dyDescent="0.35"/>
    <row r="88" s="173" customFormat="1" x14ac:dyDescent="0.35"/>
    <row r="89" s="173" customFormat="1" x14ac:dyDescent="0.35"/>
    <row r="90" s="173" customFormat="1" x14ac:dyDescent="0.35"/>
    <row r="91" s="173" customFormat="1" x14ac:dyDescent="0.35"/>
    <row r="92" s="173" customFormat="1" x14ac:dyDescent="0.35"/>
    <row r="93" s="173" customFormat="1" x14ac:dyDescent="0.35"/>
    <row r="94" s="173" customFormat="1" x14ac:dyDescent="0.35"/>
    <row r="95" s="173" customFormat="1" x14ac:dyDescent="0.35"/>
    <row r="96" s="173" customFormat="1" x14ac:dyDescent="0.35"/>
    <row r="97" s="173" customFormat="1" x14ac:dyDescent="0.35"/>
    <row r="98" s="173" customFormat="1" x14ac:dyDescent="0.35"/>
    <row r="99" s="173" customFormat="1" x14ac:dyDescent="0.35"/>
    <row r="100" s="173" customFormat="1" x14ac:dyDescent="0.35"/>
    <row r="101" s="173" customFormat="1" x14ac:dyDescent="0.35"/>
    <row r="102" s="173" customFormat="1" x14ac:dyDescent="0.35"/>
    <row r="103" s="173" customFormat="1" x14ac:dyDescent="0.35"/>
    <row r="104" s="173" customFormat="1" x14ac:dyDescent="0.35"/>
    <row r="105" s="173" customFormat="1" x14ac:dyDescent="0.35"/>
    <row r="106" s="173" customFormat="1" x14ac:dyDescent="0.35"/>
    <row r="107" s="173" customFormat="1" x14ac:dyDescent="0.35"/>
    <row r="108" s="173" customFormat="1" x14ac:dyDescent="0.35"/>
    <row r="109" s="173" customFormat="1" x14ac:dyDescent="0.35"/>
    <row r="110" s="173" customFormat="1" x14ac:dyDescent="0.35"/>
    <row r="111" s="173" customFormat="1" x14ac:dyDescent="0.35"/>
    <row r="112" s="173" customFormat="1" x14ac:dyDescent="0.35"/>
    <row r="113" s="173" customFormat="1" x14ac:dyDescent="0.35"/>
    <row r="114" s="173" customFormat="1" x14ac:dyDescent="0.35"/>
    <row r="115" s="173" customFormat="1" x14ac:dyDescent="0.35"/>
    <row r="116" s="173" customFormat="1" x14ac:dyDescent="0.35"/>
    <row r="117" s="173" customFormat="1" x14ac:dyDescent="0.35"/>
    <row r="118" s="173" customFormat="1" x14ac:dyDescent="0.35"/>
    <row r="119" s="173" customFormat="1" x14ac:dyDescent="0.35"/>
    <row r="120" s="173" customFormat="1" x14ac:dyDescent="0.35"/>
    <row r="121" s="173" customFormat="1" x14ac:dyDescent="0.35"/>
    <row r="122" s="173" customFormat="1" x14ac:dyDescent="0.35"/>
    <row r="123" s="173" customFormat="1" x14ac:dyDescent="0.35"/>
    <row r="124" s="173" customFormat="1" x14ac:dyDescent="0.35"/>
    <row r="125" s="173" customFormat="1" x14ac:dyDescent="0.35"/>
    <row r="126" s="173" customFormat="1" x14ac:dyDescent="0.35"/>
    <row r="127" s="173" customFormat="1" x14ac:dyDescent="0.35"/>
    <row r="128" s="173" customFormat="1" x14ac:dyDescent="0.35"/>
    <row r="129" s="173" customFormat="1" x14ac:dyDescent="0.35"/>
    <row r="130" s="173" customFormat="1" x14ac:dyDescent="0.35"/>
    <row r="131" s="173" customFormat="1" x14ac:dyDescent="0.35"/>
    <row r="132" s="173" customFormat="1" x14ac:dyDescent="0.35"/>
    <row r="133" s="173" customFormat="1" x14ac:dyDescent="0.35"/>
    <row r="134" s="173" customFormat="1" x14ac:dyDescent="0.35"/>
    <row r="135" s="173" customFormat="1" x14ac:dyDescent="0.35"/>
    <row r="136" s="173" customFormat="1" x14ac:dyDescent="0.35"/>
    <row r="137" s="173" customFormat="1" x14ac:dyDescent="0.35"/>
    <row r="138" s="173" customFormat="1" x14ac:dyDescent="0.35"/>
    <row r="139" s="173" customFormat="1" x14ac:dyDescent="0.35"/>
    <row r="140" s="173" customFormat="1" x14ac:dyDescent="0.35"/>
    <row r="141" s="173" customFormat="1" x14ac:dyDescent="0.35"/>
    <row r="142" s="173" customFormat="1" x14ac:dyDescent="0.35"/>
    <row r="143" s="173" customFormat="1" x14ac:dyDescent="0.35"/>
    <row r="144" s="173" customFormat="1" x14ac:dyDescent="0.35"/>
    <row r="145" s="173" customFormat="1" x14ac:dyDescent="0.35"/>
    <row r="146" s="173" customFormat="1" x14ac:dyDescent="0.35"/>
    <row r="147" s="173" customFormat="1" x14ac:dyDescent="0.35"/>
    <row r="148" s="173" customFormat="1" x14ac:dyDescent="0.35"/>
    <row r="149" s="173" customFormat="1" x14ac:dyDescent="0.35"/>
    <row r="150" s="173" customFormat="1" x14ac:dyDescent="0.35"/>
    <row r="151" s="173" customFormat="1" x14ac:dyDescent="0.35"/>
    <row r="152" s="173" customFormat="1" x14ac:dyDescent="0.35"/>
    <row r="153" s="173" customFormat="1" x14ac:dyDescent="0.35"/>
    <row r="154" s="173" customFormat="1" x14ac:dyDescent="0.35"/>
    <row r="155" s="173" customFormat="1" x14ac:dyDescent="0.35"/>
    <row r="156" s="173" customFormat="1" x14ac:dyDescent="0.35"/>
    <row r="157" s="173" customFormat="1" x14ac:dyDescent="0.35"/>
    <row r="158" s="173" customFormat="1" x14ac:dyDescent="0.35"/>
    <row r="159" s="173" customFormat="1" x14ac:dyDescent="0.35"/>
    <row r="160" s="173" customFormat="1" x14ac:dyDescent="0.35"/>
    <row r="161" s="173" customFormat="1" x14ac:dyDescent="0.35"/>
    <row r="162" s="173" customFormat="1" x14ac:dyDescent="0.35"/>
    <row r="163" s="173" customFormat="1" x14ac:dyDescent="0.35"/>
    <row r="164" s="173" customFormat="1" x14ac:dyDescent="0.35"/>
    <row r="165" s="173" customFormat="1" x14ac:dyDescent="0.35"/>
    <row r="166" s="173" customFormat="1" x14ac:dyDescent="0.35"/>
    <row r="167" s="173" customFormat="1" x14ac:dyDescent="0.35"/>
    <row r="168" s="173" customFormat="1" x14ac:dyDescent="0.35"/>
    <row r="169" s="173" customFormat="1" x14ac:dyDescent="0.35"/>
    <row r="170" s="173" customFormat="1" x14ac:dyDescent="0.35"/>
    <row r="171" s="173" customFormat="1" x14ac:dyDescent="0.35"/>
    <row r="172" s="173" customFormat="1" x14ac:dyDescent="0.35"/>
    <row r="173" s="173" customFormat="1" x14ac:dyDescent="0.35"/>
    <row r="174" s="173" customFormat="1" x14ac:dyDescent="0.35"/>
    <row r="175" s="173" customFormat="1" x14ac:dyDescent="0.35"/>
    <row r="176" s="173" customFormat="1" x14ac:dyDescent="0.35"/>
    <row r="177" s="173" customFormat="1" x14ac:dyDescent="0.35"/>
    <row r="178" s="173" customFormat="1" x14ac:dyDescent="0.35"/>
    <row r="179" s="173" customFormat="1" x14ac:dyDescent="0.35"/>
    <row r="180" s="173" customFormat="1" x14ac:dyDescent="0.35"/>
    <row r="181" s="173" customFormat="1" x14ac:dyDescent="0.35"/>
    <row r="182" s="173" customFormat="1" x14ac:dyDescent="0.35"/>
    <row r="183" s="173" customFormat="1" x14ac:dyDescent="0.35"/>
    <row r="184" s="173" customFormat="1" x14ac:dyDescent="0.35"/>
    <row r="185" s="173" customFormat="1" x14ac:dyDescent="0.35"/>
    <row r="186" s="173" customFormat="1" x14ac:dyDescent="0.35"/>
    <row r="187" s="173" customFormat="1" x14ac:dyDescent="0.35"/>
    <row r="188" s="173" customFormat="1" x14ac:dyDescent="0.35"/>
    <row r="189" s="173" customFormat="1" x14ac:dyDescent="0.35"/>
    <row r="190" s="173" customFormat="1" x14ac:dyDescent="0.35"/>
    <row r="191" s="173" customFormat="1" x14ac:dyDescent="0.35"/>
    <row r="192" s="173" customFormat="1" x14ac:dyDescent="0.35"/>
    <row r="193" s="173" customFormat="1" x14ac:dyDescent="0.35"/>
    <row r="194" s="173" customFormat="1" x14ac:dyDescent="0.35"/>
    <row r="195" s="173" customFormat="1" x14ac:dyDescent="0.35"/>
    <row r="196" s="173" customFormat="1" x14ac:dyDescent="0.35"/>
    <row r="197" s="173" customFormat="1" x14ac:dyDescent="0.35"/>
    <row r="198" s="173" customFormat="1" x14ac:dyDescent="0.35"/>
    <row r="199" s="173" customFormat="1" x14ac:dyDescent="0.35"/>
    <row r="200" s="173" customFormat="1" x14ac:dyDescent="0.35"/>
    <row r="201" s="173" customFormat="1" x14ac:dyDescent="0.35"/>
    <row r="202" s="173" customFormat="1" x14ac:dyDescent="0.35"/>
    <row r="203" s="173" customFormat="1" x14ac:dyDescent="0.35"/>
    <row r="204" s="173" customFormat="1" x14ac:dyDescent="0.35"/>
    <row r="205" s="173" customFormat="1" x14ac:dyDescent="0.35"/>
    <row r="206" s="173" customFormat="1" x14ac:dyDescent="0.35"/>
    <row r="207" s="173" customFormat="1" x14ac:dyDescent="0.35"/>
    <row r="208" s="173" customFormat="1" x14ac:dyDescent="0.35"/>
    <row r="209" s="173" customFormat="1" x14ac:dyDescent="0.35"/>
    <row r="210" s="173" customFormat="1" x14ac:dyDescent="0.35"/>
    <row r="211" s="173" customFormat="1" x14ac:dyDescent="0.35"/>
    <row r="212" s="173" customFormat="1" x14ac:dyDescent="0.35"/>
    <row r="213" s="173" customFormat="1" x14ac:dyDescent="0.35"/>
    <row r="214" s="173" customFormat="1" x14ac:dyDescent="0.35"/>
    <row r="215" s="173" customFormat="1" x14ac:dyDescent="0.35"/>
    <row r="216" s="173" customFormat="1" x14ac:dyDescent="0.35"/>
    <row r="217" s="173" customFormat="1" x14ac:dyDescent="0.35"/>
    <row r="218" s="173" customFormat="1" x14ac:dyDescent="0.35"/>
    <row r="219" s="173" customFormat="1" x14ac:dyDescent="0.35"/>
    <row r="220" s="173" customFormat="1" x14ac:dyDescent="0.35"/>
    <row r="221" s="173" customFormat="1" x14ac:dyDescent="0.35"/>
    <row r="222" s="173" customFormat="1" x14ac:dyDescent="0.35"/>
    <row r="223" s="173" customFormat="1" x14ac:dyDescent="0.35"/>
    <row r="224" s="173" customFormat="1" x14ac:dyDescent="0.35"/>
    <row r="225" s="173" customFormat="1" x14ac:dyDescent="0.35"/>
    <row r="226" s="173" customFormat="1" x14ac:dyDescent="0.35"/>
    <row r="227" s="173" customFormat="1" x14ac:dyDescent="0.35"/>
    <row r="228" s="173" customFormat="1" x14ac:dyDescent="0.35"/>
    <row r="229" s="173" customFormat="1" x14ac:dyDescent="0.35"/>
    <row r="230" s="173" customFormat="1" x14ac:dyDescent="0.35"/>
    <row r="231" s="173" customFormat="1" x14ac:dyDescent="0.35"/>
    <row r="232" s="173" customFormat="1" x14ac:dyDescent="0.35"/>
    <row r="233" s="173" customFormat="1" x14ac:dyDescent="0.35"/>
    <row r="234" s="173" customFormat="1" x14ac:dyDescent="0.35"/>
    <row r="235" s="173" customFormat="1" x14ac:dyDescent="0.35"/>
    <row r="236" s="173" customFormat="1" x14ac:dyDescent="0.35"/>
    <row r="237" s="173" customFormat="1" x14ac:dyDescent="0.35"/>
    <row r="238" s="173" customFormat="1" x14ac:dyDescent="0.35"/>
    <row r="239" s="173" customFormat="1" x14ac:dyDescent="0.35"/>
    <row r="240" s="173" customFormat="1" x14ac:dyDescent="0.35"/>
    <row r="241" s="173" customFormat="1" x14ac:dyDescent="0.35"/>
    <row r="242" s="173" customFormat="1" x14ac:dyDescent="0.35"/>
    <row r="243" s="173" customFormat="1" x14ac:dyDescent="0.35"/>
    <row r="244" s="173" customFormat="1" x14ac:dyDescent="0.35"/>
    <row r="245" s="173" customFormat="1" x14ac:dyDescent="0.35"/>
    <row r="246" s="173" customFormat="1" x14ac:dyDescent="0.35"/>
    <row r="247" s="173" customFormat="1" x14ac:dyDescent="0.35"/>
    <row r="248" s="173" customFormat="1" x14ac:dyDescent="0.35"/>
    <row r="249" s="173" customFormat="1" x14ac:dyDescent="0.35"/>
    <row r="250" s="173" customFormat="1" x14ac:dyDescent="0.35"/>
    <row r="251" s="173" customFormat="1" x14ac:dyDescent="0.35"/>
    <row r="252" s="173" customFormat="1" x14ac:dyDescent="0.35"/>
    <row r="253" s="173" customFormat="1" x14ac:dyDescent="0.35"/>
    <row r="254" s="173" customFormat="1" x14ac:dyDescent="0.35"/>
    <row r="255" s="173" customFormat="1" x14ac:dyDescent="0.35"/>
    <row r="256" s="173" customFormat="1" x14ac:dyDescent="0.35"/>
    <row r="257" s="173" customFormat="1" x14ac:dyDescent="0.35"/>
    <row r="258" s="173" customFormat="1" x14ac:dyDescent="0.35"/>
    <row r="259" s="173" customFormat="1" x14ac:dyDescent="0.35"/>
    <row r="260" s="173" customFormat="1" x14ac:dyDescent="0.35"/>
    <row r="261" s="173" customFormat="1" x14ac:dyDescent="0.35"/>
    <row r="262" s="173" customFormat="1" x14ac:dyDescent="0.35"/>
    <row r="263" s="173" customFormat="1" x14ac:dyDescent="0.35"/>
    <row r="264" s="173" customFormat="1" x14ac:dyDescent="0.35"/>
    <row r="265" s="173" customFormat="1" x14ac:dyDescent="0.35"/>
    <row r="266" s="173" customFormat="1" x14ac:dyDescent="0.35"/>
    <row r="267" s="173" customFormat="1" x14ac:dyDescent="0.35"/>
    <row r="268" s="173" customFormat="1" x14ac:dyDescent="0.35"/>
    <row r="269" s="173" customFormat="1" x14ac:dyDescent="0.35"/>
    <row r="270" s="173" customFormat="1" x14ac:dyDescent="0.35"/>
    <row r="271" s="173" customFormat="1" x14ac:dyDescent="0.35"/>
    <row r="272" s="173" customFormat="1" x14ac:dyDescent="0.35"/>
    <row r="273" s="173" customFormat="1" x14ac:dyDescent="0.35"/>
    <row r="274" s="173" customFormat="1" x14ac:dyDescent="0.35"/>
    <row r="275" s="173" customFormat="1" x14ac:dyDescent="0.35"/>
    <row r="276" s="173" customFormat="1" x14ac:dyDescent="0.35"/>
    <row r="277" s="173" customFormat="1" x14ac:dyDescent="0.35"/>
    <row r="278" s="173" customFormat="1" x14ac:dyDescent="0.35"/>
    <row r="279" s="173" customFormat="1" x14ac:dyDescent="0.35"/>
    <row r="280" s="173" customFormat="1" x14ac:dyDescent="0.35"/>
    <row r="281" s="173" customFormat="1" x14ac:dyDescent="0.35"/>
    <row r="282" s="173" customFormat="1" x14ac:dyDescent="0.35"/>
    <row r="283" s="173" customFormat="1" x14ac:dyDescent="0.35"/>
    <row r="284" s="173" customFormat="1" x14ac:dyDescent="0.35"/>
    <row r="285" s="173" customFormat="1" x14ac:dyDescent="0.35"/>
    <row r="286" s="173" customFormat="1" x14ac:dyDescent="0.35"/>
    <row r="287" s="173" customFormat="1" x14ac:dyDescent="0.35"/>
    <row r="288" s="173" customFormat="1" x14ac:dyDescent="0.35"/>
    <row r="289" s="173" customFormat="1" x14ac:dyDescent="0.35"/>
    <row r="290" s="173" customFormat="1" x14ac:dyDescent="0.35"/>
    <row r="291" s="173" customFormat="1" x14ac:dyDescent="0.35"/>
    <row r="292" s="173" customFormat="1" x14ac:dyDescent="0.35"/>
    <row r="293" s="173" customFormat="1" x14ac:dyDescent="0.35"/>
    <row r="294" s="173" customFormat="1" x14ac:dyDescent="0.35"/>
    <row r="295" s="173" customFormat="1" x14ac:dyDescent="0.35"/>
    <row r="296" s="173" customFormat="1" x14ac:dyDescent="0.35"/>
    <row r="297" s="173" customFormat="1" x14ac:dyDescent="0.35"/>
    <row r="298" s="173" customFormat="1" x14ac:dyDescent="0.35"/>
    <row r="299" s="173" customFormat="1" x14ac:dyDescent="0.35"/>
    <row r="300" s="173" customFormat="1" x14ac:dyDescent="0.35"/>
    <row r="301" s="173" customFormat="1" x14ac:dyDescent="0.35"/>
    <row r="302" s="173" customFormat="1" x14ac:dyDescent="0.35"/>
    <row r="303" s="173" customFormat="1" x14ac:dyDescent="0.35"/>
    <row r="304" s="173" customFormat="1" x14ac:dyDescent="0.35"/>
    <row r="305" s="173" customFormat="1" x14ac:dyDescent="0.35"/>
    <row r="306" s="173" customFormat="1" x14ac:dyDescent="0.35"/>
    <row r="307" s="173" customFormat="1" x14ac:dyDescent="0.35"/>
    <row r="308" s="173" customFormat="1" x14ac:dyDescent="0.35"/>
    <row r="309" s="173" customFormat="1" x14ac:dyDescent="0.35"/>
    <row r="310" s="173" customFormat="1" x14ac:dyDescent="0.35"/>
    <row r="311" s="173" customFormat="1" x14ac:dyDescent="0.35"/>
    <row r="312" s="173" customFormat="1" x14ac:dyDescent="0.35"/>
    <row r="313" s="173" customFormat="1" x14ac:dyDescent="0.35"/>
    <row r="314" s="173" customFormat="1" x14ac:dyDescent="0.35"/>
    <row r="315" s="173" customFormat="1" x14ac:dyDescent="0.35"/>
    <row r="316" s="173" customFormat="1" x14ac:dyDescent="0.35"/>
    <row r="317" s="173" customFormat="1" x14ac:dyDescent="0.35"/>
    <row r="318" s="173" customFormat="1" x14ac:dyDescent="0.35"/>
    <row r="319" s="173" customFormat="1" x14ac:dyDescent="0.35"/>
    <row r="320" s="173" customFormat="1" x14ac:dyDescent="0.35"/>
    <row r="321" s="173" customFormat="1" x14ac:dyDescent="0.35"/>
    <row r="322" s="173" customFormat="1" x14ac:dyDescent="0.35"/>
    <row r="323" s="173" customFormat="1" x14ac:dyDescent="0.35"/>
    <row r="324" s="173" customFormat="1" x14ac:dyDescent="0.35"/>
    <row r="325" s="173" customFormat="1" x14ac:dyDescent="0.35"/>
    <row r="326" s="173" customFormat="1" x14ac:dyDescent="0.35"/>
    <row r="327" s="173" customFormat="1" x14ac:dyDescent="0.35"/>
    <row r="328" s="173" customFormat="1" x14ac:dyDescent="0.35"/>
    <row r="329" s="173" customFormat="1" x14ac:dyDescent="0.35"/>
    <row r="330" s="173" customFormat="1" x14ac:dyDescent="0.35"/>
    <row r="331" s="173" customFormat="1" x14ac:dyDescent="0.35"/>
    <row r="332" s="173" customFormat="1" x14ac:dyDescent="0.35"/>
    <row r="333" s="173" customFormat="1" x14ac:dyDescent="0.35"/>
    <row r="334" s="173" customFormat="1" x14ac:dyDescent="0.35"/>
    <row r="335" s="173" customFormat="1" x14ac:dyDescent="0.35"/>
    <row r="336" s="173" customFormat="1" x14ac:dyDescent="0.35"/>
    <row r="337" s="173" customFormat="1" x14ac:dyDescent="0.35"/>
    <row r="338" s="173" customFormat="1" x14ac:dyDescent="0.35"/>
    <row r="339" s="173" customFormat="1" x14ac:dyDescent="0.35"/>
    <row r="340" s="173" customFormat="1" x14ac:dyDescent="0.35"/>
    <row r="341" s="173" customFormat="1" x14ac:dyDescent="0.35"/>
    <row r="342" s="173" customFormat="1" x14ac:dyDescent="0.35"/>
    <row r="343" s="173" customFormat="1" x14ac:dyDescent="0.35"/>
    <row r="344" s="173" customFormat="1" x14ac:dyDescent="0.35"/>
    <row r="345" s="173" customFormat="1" x14ac:dyDescent="0.35"/>
    <row r="346" s="173" customFormat="1" x14ac:dyDescent="0.35"/>
    <row r="347" s="173" customFormat="1" x14ac:dyDescent="0.35"/>
    <row r="348" s="173" customFormat="1" x14ac:dyDescent="0.35"/>
    <row r="349" s="173" customFormat="1" x14ac:dyDescent="0.35"/>
    <row r="350" s="173" customFormat="1" x14ac:dyDescent="0.35"/>
    <row r="351" s="173" customFormat="1" x14ac:dyDescent="0.35"/>
    <row r="352" s="173" customFormat="1" x14ac:dyDescent="0.35"/>
    <row r="353" s="173" customFormat="1" x14ac:dyDescent="0.35"/>
    <row r="354" s="173" customFormat="1" x14ac:dyDescent="0.35"/>
    <row r="355" s="173" customFormat="1" x14ac:dyDescent="0.35"/>
    <row r="356" s="173" customFormat="1" x14ac:dyDescent="0.35"/>
    <row r="357" s="173" customFormat="1" x14ac:dyDescent="0.35"/>
    <row r="358" s="173" customFormat="1" x14ac:dyDescent="0.35"/>
    <row r="359" s="173" customFormat="1" x14ac:dyDescent="0.35"/>
    <row r="360" s="173" customFormat="1" x14ac:dyDescent="0.35"/>
    <row r="361" s="173" customFormat="1" x14ac:dyDescent="0.35"/>
    <row r="362" s="173" customFormat="1" x14ac:dyDescent="0.35"/>
    <row r="363" s="173" customFormat="1" x14ac:dyDescent="0.35"/>
    <row r="364" s="173" customFormat="1" x14ac:dyDescent="0.35"/>
    <row r="365" s="173" customFormat="1" x14ac:dyDescent="0.35"/>
    <row r="366" s="173" customFormat="1" x14ac:dyDescent="0.35"/>
    <row r="367" s="173" customFormat="1" x14ac:dyDescent="0.35"/>
    <row r="368" s="173" customFormat="1" x14ac:dyDescent="0.35"/>
    <row r="369" s="173" customFormat="1" x14ac:dyDescent="0.35"/>
    <row r="370" s="173" customFormat="1" x14ac:dyDescent="0.35"/>
    <row r="371" s="173" customFormat="1" x14ac:dyDescent="0.35"/>
    <row r="372" s="173" customFormat="1" x14ac:dyDescent="0.35"/>
    <row r="373" s="173" customFormat="1" x14ac:dyDescent="0.35"/>
    <row r="374" s="173" customFormat="1" x14ac:dyDescent="0.35"/>
    <row r="375" s="173" customFormat="1" x14ac:dyDescent="0.35"/>
    <row r="376" s="173" customFormat="1" x14ac:dyDescent="0.35"/>
    <row r="377" s="173" customFormat="1" x14ac:dyDescent="0.35"/>
    <row r="378" s="173" customFormat="1" x14ac:dyDescent="0.35"/>
    <row r="379" s="173" customFormat="1" x14ac:dyDescent="0.35"/>
    <row r="380" s="173" customFormat="1" x14ac:dyDescent="0.35"/>
    <row r="381" s="173" customFormat="1" x14ac:dyDescent="0.35"/>
    <row r="382" s="173" customFormat="1" x14ac:dyDescent="0.35"/>
    <row r="383" s="173" customFormat="1" x14ac:dyDescent="0.35"/>
    <row r="384" s="173" customFormat="1" x14ac:dyDescent="0.35"/>
    <row r="385" s="173" customFormat="1" x14ac:dyDescent="0.35"/>
    <row r="386" s="173" customFormat="1" x14ac:dyDescent="0.35"/>
    <row r="387" s="173" customFormat="1" x14ac:dyDescent="0.35"/>
    <row r="388" s="173" customFormat="1" x14ac:dyDescent="0.35"/>
    <row r="389" s="173" customFormat="1" x14ac:dyDescent="0.35"/>
    <row r="390" s="173" customFormat="1" x14ac:dyDescent="0.35"/>
    <row r="391" s="173" customFormat="1" x14ac:dyDescent="0.35"/>
    <row r="392" s="173" customFormat="1" x14ac:dyDescent="0.35"/>
    <row r="393" s="173" customFormat="1" x14ac:dyDescent="0.35"/>
    <row r="394" s="173" customFormat="1" x14ac:dyDescent="0.35"/>
    <row r="395" s="173" customFormat="1" x14ac:dyDescent="0.35"/>
    <row r="396" s="173" customFormat="1" x14ac:dyDescent="0.35"/>
    <row r="397" s="173" customFormat="1" x14ac:dyDescent="0.35"/>
    <row r="398" s="173" customFormat="1" x14ac:dyDescent="0.35"/>
    <row r="399" s="173" customFormat="1" x14ac:dyDescent="0.35"/>
    <row r="400" s="173" customFormat="1" x14ac:dyDescent="0.35"/>
    <row r="401" s="173" customFormat="1" x14ac:dyDescent="0.35"/>
    <row r="402" s="173" customFormat="1" x14ac:dyDescent="0.35"/>
    <row r="403" s="173" customFormat="1" x14ac:dyDescent="0.35"/>
    <row r="404" s="173" customFormat="1" x14ac:dyDescent="0.35"/>
    <row r="405" s="173" customFormat="1" x14ac:dyDescent="0.35"/>
    <row r="406" s="173" customFormat="1" x14ac:dyDescent="0.35"/>
    <row r="407" s="173" customFormat="1" x14ac:dyDescent="0.35"/>
    <row r="408" s="173" customFormat="1" x14ac:dyDescent="0.35"/>
    <row r="409" s="173" customFormat="1" x14ac:dyDescent="0.35"/>
    <row r="410" s="173" customFormat="1" x14ac:dyDescent="0.35"/>
    <row r="411" s="173" customFormat="1" x14ac:dyDescent="0.35"/>
    <row r="412" s="173" customFormat="1" x14ac:dyDescent="0.35"/>
    <row r="413" s="173" customFormat="1" x14ac:dyDescent="0.35"/>
    <row r="414" s="173" customFormat="1" x14ac:dyDescent="0.35"/>
    <row r="415" s="173" customFormat="1" x14ac:dyDescent="0.35"/>
    <row r="416" s="173" customFormat="1" x14ac:dyDescent="0.35"/>
    <row r="417" s="173" customFormat="1" x14ac:dyDescent="0.35"/>
    <row r="418" s="173" customFormat="1" x14ac:dyDescent="0.35"/>
    <row r="419" s="173" customFormat="1" x14ac:dyDescent="0.35"/>
    <row r="420" s="173" customFormat="1" x14ac:dyDescent="0.35"/>
    <row r="421" s="173" customFormat="1" x14ac:dyDescent="0.35"/>
    <row r="422" s="173" customFormat="1" x14ac:dyDescent="0.35"/>
    <row r="423" s="173" customFormat="1" x14ac:dyDescent="0.35"/>
    <row r="424" s="173" customFormat="1" x14ac:dyDescent="0.35"/>
    <row r="425" s="173" customFormat="1" x14ac:dyDescent="0.35"/>
    <row r="426" s="173" customFormat="1" x14ac:dyDescent="0.35"/>
    <row r="427" s="173" customFormat="1" x14ac:dyDescent="0.35"/>
    <row r="428" s="173" customFormat="1" x14ac:dyDescent="0.35"/>
    <row r="429" s="173" customFormat="1" x14ac:dyDescent="0.35"/>
    <row r="430" s="173" customFormat="1" x14ac:dyDescent="0.35"/>
    <row r="431" s="173" customFormat="1" x14ac:dyDescent="0.35"/>
    <row r="432" s="173" customFormat="1" x14ac:dyDescent="0.35"/>
    <row r="433" s="173" customFormat="1" x14ac:dyDescent="0.35"/>
    <row r="434" s="173" customFormat="1" x14ac:dyDescent="0.35"/>
    <row r="435" s="173" customFormat="1" x14ac:dyDescent="0.35"/>
    <row r="436" s="173" customFormat="1" x14ac:dyDescent="0.35"/>
    <row r="437" s="173" customFormat="1" x14ac:dyDescent="0.35"/>
    <row r="438" s="173" customFormat="1" x14ac:dyDescent="0.35"/>
    <row r="439" s="173" customFormat="1" x14ac:dyDescent="0.35"/>
    <row r="440" s="173" customFormat="1" x14ac:dyDescent="0.35"/>
    <row r="441" s="173" customFormat="1" x14ac:dyDescent="0.35"/>
    <row r="442" s="173" customFormat="1" x14ac:dyDescent="0.35"/>
    <row r="443" s="173" customFormat="1" x14ac:dyDescent="0.35"/>
    <row r="444" s="173" customFormat="1" x14ac:dyDescent="0.35"/>
    <row r="445" s="173" customFormat="1" x14ac:dyDescent="0.35"/>
    <row r="446" s="173" customFormat="1" x14ac:dyDescent="0.35"/>
    <row r="447" s="173" customFormat="1" x14ac:dyDescent="0.35"/>
    <row r="448" s="173" customFormat="1" x14ac:dyDescent="0.35"/>
    <row r="449" s="173" customFormat="1" x14ac:dyDescent="0.35"/>
    <row r="450" s="173" customFormat="1" x14ac:dyDescent="0.35"/>
    <row r="451" s="173" customFormat="1" x14ac:dyDescent="0.35"/>
    <row r="452" s="173" customFormat="1" x14ac:dyDescent="0.35"/>
    <row r="453" s="173" customFormat="1" x14ac:dyDescent="0.35"/>
    <row r="454" s="173" customFormat="1" x14ac:dyDescent="0.35"/>
    <row r="455" s="173" customFormat="1" x14ac:dyDescent="0.35"/>
    <row r="456" s="173" customFormat="1" x14ac:dyDescent="0.35"/>
    <row r="457" s="173" customFormat="1" x14ac:dyDescent="0.35"/>
    <row r="458" s="173" customFormat="1" x14ac:dyDescent="0.35"/>
    <row r="459" s="173" customFormat="1" x14ac:dyDescent="0.35"/>
    <row r="460" s="173" customFormat="1" x14ac:dyDescent="0.35"/>
    <row r="461" s="173" customFormat="1" x14ac:dyDescent="0.35"/>
    <row r="462" s="173" customFormat="1" x14ac:dyDescent="0.35"/>
    <row r="463" s="173" customFormat="1" x14ac:dyDescent="0.35"/>
    <row r="464" s="173" customFormat="1" x14ac:dyDescent="0.35"/>
    <row r="465" s="173" customFormat="1" x14ac:dyDescent="0.35"/>
    <row r="466" s="173" customFormat="1" x14ac:dyDescent="0.35"/>
    <row r="467" s="173" customFormat="1" x14ac:dyDescent="0.35"/>
    <row r="468" s="173" customFormat="1" x14ac:dyDescent="0.35"/>
    <row r="469" s="173" customFormat="1" x14ac:dyDescent="0.35"/>
    <row r="470" s="173" customFormat="1" x14ac:dyDescent="0.35"/>
    <row r="471" s="173" customFormat="1" x14ac:dyDescent="0.35"/>
    <row r="472" s="173" customFormat="1" x14ac:dyDescent="0.35"/>
    <row r="473" s="173" customFormat="1" x14ac:dyDescent="0.35"/>
    <row r="474" s="173" customFormat="1" x14ac:dyDescent="0.35"/>
    <row r="475" s="173" customFormat="1" x14ac:dyDescent="0.35"/>
    <row r="476" s="173" customFormat="1" x14ac:dyDescent="0.35"/>
    <row r="477" s="173" customFormat="1" x14ac:dyDescent="0.35"/>
    <row r="478" s="173" customFormat="1" x14ac:dyDescent="0.35"/>
    <row r="479" s="173" customFormat="1" x14ac:dyDescent="0.35"/>
    <row r="480" s="173" customFormat="1" x14ac:dyDescent="0.35"/>
    <row r="481" s="173" customFormat="1" x14ac:dyDescent="0.35"/>
    <row r="482" s="173" customFormat="1" x14ac:dyDescent="0.35"/>
    <row r="483" s="173" customFormat="1" x14ac:dyDescent="0.35"/>
    <row r="484" s="173" customFormat="1" x14ac:dyDescent="0.35"/>
    <row r="485" s="173" customFormat="1" x14ac:dyDescent="0.35"/>
    <row r="486" s="173" customFormat="1" x14ac:dyDescent="0.35"/>
    <row r="487" s="173" customFormat="1" x14ac:dyDescent="0.35"/>
    <row r="488" s="173" customFormat="1" x14ac:dyDescent="0.35"/>
    <row r="489" s="173" customFormat="1" x14ac:dyDescent="0.35"/>
    <row r="490" s="173" customFormat="1" x14ac:dyDescent="0.35"/>
    <row r="491" s="173" customFormat="1" x14ac:dyDescent="0.35"/>
    <row r="492" s="173" customFormat="1" x14ac:dyDescent="0.35"/>
    <row r="493" s="173" customFormat="1" x14ac:dyDescent="0.35"/>
    <row r="494" s="173" customFormat="1" x14ac:dyDescent="0.35"/>
    <row r="495" s="173" customFormat="1" x14ac:dyDescent="0.35"/>
    <row r="496" s="173" customFormat="1" x14ac:dyDescent="0.35"/>
    <row r="497" s="173" customFormat="1" x14ac:dyDescent="0.35"/>
    <row r="498" s="173" customFormat="1" x14ac:dyDescent="0.35"/>
    <row r="499" s="173" customFormat="1" x14ac:dyDescent="0.35"/>
    <row r="500" s="173" customFormat="1" x14ac:dyDescent="0.35"/>
    <row r="501" s="173" customFormat="1" x14ac:dyDescent="0.35"/>
    <row r="502" s="173" customFormat="1" x14ac:dyDescent="0.35"/>
    <row r="503" s="173" customFormat="1" x14ac:dyDescent="0.35"/>
    <row r="504" s="173" customFormat="1" x14ac:dyDescent="0.35"/>
    <row r="505" s="173" customFormat="1" x14ac:dyDescent="0.35"/>
    <row r="506" s="173" customFormat="1" x14ac:dyDescent="0.35"/>
    <row r="507" s="173" customFormat="1" x14ac:dyDescent="0.35"/>
    <row r="508" s="173" customFormat="1" x14ac:dyDescent="0.35"/>
    <row r="509" s="173" customFormat="1" x14ac:dyDescent="0.35"/>
    <row r="510" s="173" customFormat="1" x14ac:dyDescent="0.35"/>
    <row r="511" s="173" customFormat="1" x14ac:dyDescent="0.35"/>
    <row r="512" s="173" customFormat="1" x14ac:dyDescent="0.35"/>
    <row r="513" s="173" customFormat="1" x14ac:dyDescent="0.35"/>
    <row r="514" s="173" customFormat="1" x14ac:dyDescent="0.35"/>
    <row r="515" s="173" customFormat="1" x14ac:dyDescent="0.35"/>
    <row r="516" s="173" customFormat="1" x14ac:dyDescent="0.35"/>
    <row r="517" s="173" customFormat="1" x14ac:dyDescent="0.35"/>
    <row r="518" s="173" customFormat="1" x14ac:dyDescent="0.35"/>
    <row r="519" s="173" customFormat="1" x14ac:dyDescent="0.35"/>
    <row r="520" s="173" customFormat="1" x14ac:dyDescent="0.35"/>
    <row r="521" s="173" customFormat="1" x14ac:dyDescent="0.35"/>
    <row r="522" s="173" customFormat="1" x14ac:dyDescent="0.35"/>
    <row r="523" s="173" customFormat="1" x14ac:dyDescent="0.35"/>
    <row r="524" s="173" customFormat="1" x14ac:dyDescent="0.35"/>
    <row r="525" s="173" customFormat="1" x14ac:dyDescent="0.35"/>
    <row r="526" s="173" customFormat="1" x14ac:dyDescent="0.35"/>
    <row r="527" s="173" customFormat="1" x14ac:dyDescent="0.35"/>
    <row r="528" s="173" customFormat="1" x14ac:dyDescent="0.35"/>
    <row r="529" s="173" customFormat="1" x14ac:dyDescent="0.35"/>
    <row r="530" s="173" customFormat="1" x14ac:dyDescent="0.35"/>
    <row r="531" s="173" customFormat="1" x14ac:dyDescent="0.35"/>
    <row r="532" s="173" customFormat="1" x14ac:dyDescent="0.35"/>
    <row r="533" s="173" customFormat="1" x14ac:dyDescent="0.35"/>
    <row r="534" s="173" customFormat="1" x14ac:dyDescent="0.35"/>
    <row r="535" s="173" customFormat="1" x14ac:dyDescent="0.35"/>
    <row r="536" s="173" customFormat="1" x14ac:dyDescent="0.35"/>
    <row r="537" s="173" customFormat="1" x14ac:dyDescent="0.35"/>
    <row r="538" s="173" customFormat="1" x14ac:dyDescent="0.35"/>
    <row r="539" s="173" customFormat="1" x14ac:dyDescent="0.35"/>
    <row r="540" s="173" customFormat="1" x14ac:dyDescent="0.35"/>
    <row r="541" s="173" customFormat="1" x14ac:dyDescent="0.35"/>
    <row r="542" s="173" customFormat="1" x14ac:dyDescent="0.35"/>
    <row r="543" s="173" customFormat="1" x14ac:dyDescent="0.35"/>
    <row r="544" s="173" customFormat="1" x14ac:dyDescent="0.35"/>
    <row r="545" s="173" customFormat="1" x14ac:dyDescent="0.35"/>
    <row r="546" s="173" customFormat="1" x14ac:dyDescent="0.35"/>
    <row r="547" s="173" customFormat="1" x14ac:dyDescent="0.35"/>
    <row r="548" s="173" customFormat="1" x14ac:dyDescent="0.35"/>
    <row r="549" s="173" customFormat="1" x14ac:dyDescent="0.35"/>
    <row r="550" s="173" customFormat="1" x14ac:dyDescent="0.35"/>
    <row r="551" s="173" customFormat="1" x14ac:dyDescent="0.35"/>
    <row r="552" s="173" customFormat="1" x14ac:dyDescent="0.35"/>
    <row r="553" s="173" customFormat="1" x14ac:dyDescent="0.35"/>
    <row r="554" s="173" customFormat="1" x14ac:dyDescent="0.35"/>
    <row r="555" s="173" customFormat="1" x14ac:dyDescent="0.35"/>
    <row r="556" s="173" customFormat="1" x14ac:dyDescent="0.35"/>
    <row r="557" s="173" customFormat="1" x14ac:dyDescent="0.35"/>
    <row r="558" s="173" customFormat="1" x14ac:dyDescent="0.35"/>
    <row r="559" s="173" customFormat="1" x14ac:dyDescent="0.35"/>
    <row r="560" s="173" customFormat="1" x14ac:dyDescent="0.35"/>
    <row r="561" s="173" customFormat="1" x14ac:dyDescent="0.35"/>
    <row r="562" s="173" customFormat="1" x14ac:dyDescent="0.35"/>
    <row r="563" s="173" customFormat="1" x14ac:dyDescent="0.35"/>
    <row r="564" s="173" customFormat="1" x14ac:dyDescent="0.35"/>
    <row r="565" s="173" customFormat="1" x14ac:dyDescent="0.35"/>
    <row r="566" s="173" customFormat="1" x14ac:dyDescent="0.35"/>
    <row r="567" s="173" customFormat="1" x14ac:dyDescent="0.35"/>
    <row r="568" s="173" customFormat="1" x14ac:dyDescent="0.35"/>
    <row r="569" s="173" customFormat="1" x14ac:dyDescent="0.35"/>
    <row r="570" s="173" customFormat="1" x14ac:dyDescent="0.35"/>
    <row r="571" s="173" customFormat="1" x14ac:dyDescent="0.35"/>
    <row r="572" s="173" customFormat="1" x14ac:dyDescent="0.35"/>
    <row r="573" s="173" customFormat="1" x14ac:dyDescent="0.35"/>
    <row r="574" s="173" customFormat="1" x14ac:dyDescent="0.35"/>
    <row r="575" s="173" customFormat="1" x14ac:dyDescent="0.35"/>
    <row r="576" s="173" customFormat="1" x14ac:dyDescent="0.35"/>
    <row r="577" s="173" customFormat="1" x14ac:dyDescent="0.35"/>
    <row r="578" s="173" customFormat="1" x14ac:dyDescent="0.35"/>
    <row r="579" s="173" customFormat="1" x14ac:dyDescent="0.35"/>
    <row r="580" s="173" customFormat="1" x14ac:dyDescent="0.35"/>
    <row r="581" s="173" customFormat="1" x14ac:dyDescent="0.35"/>
    <row r="582" s="173" customFormat="1" x14ac:dyDescent="0.35"/>
    <row r="583" s="173" customFormat="1" x14ac:dyDescent="0.35"/>
    <row r="584" s="173" customFormat="1" x14ac:dyDescent="0.35"/>
    <row r="585" s="173" customFormat="1" x14ac:dyDescent="0.35"/>
    <row r="586" s="173" customFormat="1" x14ac:dyDescent="0.35"/>
    <row r="587" s="173" customFormat="1" x14ac:dyDescent="0.35"/>
    <row r="588" s="173" customFormat="1" x14ac:dyDescent="0.35"/>
    <row r="589" s="173" customFormat="1" x14ac:dyDescent="0.35"/>
    <row r="590" s="173" customFormat="1" x14ac:dyDescent="0.35"/>
    <row r="591" s="173" customFormat="1" x14ac:dyDescent="0.35"/>
    <row r="592" s="173" customFormat="1" x14ac:dyDescent="0.35"/>
    <row r="593" s="173" customFormat="1" x14ac:dyDescent="0.35"/>
    <row r="594" s="173" customFormat="1" x14ac:dyDescent="0.35"/>
    <row r="595" s="173" customFormat="1" x14ac:dyDescent="0.35"/>
    <row r="596" s="173" customFormat="1" x14ac:dyDescent="0.35"/>
    <row r="597" s="173" customFormat="1" x14ac:dyDescent="0.35"/>
    <row r="598" s="173" customFormat="1" x14ac:dyDescent="0.35"/>
    <row r="599" s="173" customFormat="1" x14ac:dyDescent="0.35"/>
    <row r="600" s="173" customFormat="1" x14ac:dyDescent="0.35"/>
    <row r="601" s="173" customFormat="1" x14ac:dyDescent="0.35"/>
    <row r="602" s="173" customFormat="1" x14ac:dyDescent="0.35"/>
    <row r="603" s="173" customFormat="1" x14ac:dyDescent="0.35"/>
    <row r="604" s="173" customFormat="1" x14ac:dyDescent="0.35"/>
    <row r="605" s="173" customFormat="1" x14ac:dyDescent="0.35"/>
    <row r="606" s="173" customFormat="1" x14ac:dyDescent="0.35"/>
    <row r="607" s="173" customFormat="1" x14ac:dyDescent="0.35"/>
    <row r="608" s="173" customFormat="1" x14ac:dyDescent="0.35"/>
    <row r="609" s="173" customFormat="1" x14ac:dyDescent="0.35"/>
    <row r="610" s="173" customFormat="1" x14ac:dyDescent="0.35"/>
    <row r="611" s="173" customFormat="1" x14ac:dyDescent="0.35"/>
    <row r="612" s="173" customFormat="1" x14ac:dyDescent="0.35"/>
    <row r="613" s="173" customFormat="1" x14ac:dyDescent="0.35"/>
    <row r="614" s="173" customFormat="1" x14ac:dyDescent="0.35"/>
    <row r="615" s="173" customFormat="1" x14ac:dyDescent="0.35"/>
    <row r="616" s="173" customFormat="1" x14ac:dyDescent="0.35"/>
    <row r="617" s="173" customFormat="1" x14ac:dyDescent="0.35"/>
    <row r="618" s="173" customFormat="1" x14ac:dyDescent="0.35"/>
    <row r="619" s="173" customFormat="1" x14ac:dyDescent="0.35"/>
    <row r="620" s="173" customFormat="1" x14ac:dyDescent="0.35"/>
    <row r="621" s="173" customFormat="1" x14ac:dyDescent="0.35"/>
    <row r="622" s="173" customFormat="1" x14ac:dyDescent="0.35"/>
    <row r="623" s="173" customFormat="1" x14ac:dyDescent="0.35"/>
    <row r="624" s="173" customFormat="1" x14ac:dyDescent="0.35"/>
    <row r="625" s="173" customFormat="1" x14ac:dyDescent="0.35"/>
    <row r="626" s="173" customFormat="1" x14ac:dyDescent="0.35"/>
    <row r="627" s="173" customFormat="1" x14ac:dyDescent="0.35"/>
    <row r="628" s="173" customFormat="1" x14ac:dyDescent="0.35"/>
    <row r="629" s="173" customFormat="1" x14ac:dyDescent="0.35"/>
    <row r="630" s="173" customFormat="1" x14ac:dyDescent="0.35"/>
    <row r="631" s="173" customFormat="1" x14ac:dyDescent="0.35"/>
    <row r="632" s="173" customFormat="1" x14ac:dyDescent="0.35"/>
    <row r="633" s="173" customFormat="1" x14ac:dyDescent="0.35"/>
    <row r="634" s="173" customFormat="1" x14ac:dyDescent="0.35"/>
    <row r="635" s="173" customFormat="1" x14ac:dyDescent="0.35"/>
    <row r="636" s="173" customFormat="1" x14ac:dyDescent="0.35"/>
    <row r="637" s="173" customFormat="1" x14ac:dyDescent="0.35"/>
    <row r="638" s="173" customFormat="1" x14ac:dyDescent="0.35"/>
    <row r="639" s="173" customFormat="1" x14ac:dyDescent="0.35"/>
    <row r="640" s="173" customFormat="1" x14ac:dyDescent="0.35"/>
    <row r="641" s="173" customFormat="1" x14ac:dyDescent="0.35"/>
    <row r="642" s="173" customFormat="1" x14ac:dyDescent="0.35"/>
    <row r="643" s="173" customFormat="1" x14ac:dyDescent="0.35"/>
    <row r="644" s="173" customFormat="1" x14ac:dyDescent="0.35"/>
    <row r="645" s="173" customFormat="1" x14ac:dyDescent="0.35"/>
    <row r="646" s="173" customFormat="1" x14ac:dyDescent="0.35"/>
    <row r="647" s="173" customFormat="1" x14ac:dyDescent="0.35"/>
    <row r="648" s="173" customFormat="1" x14ac:dyDescent="0.35"/>
    <row r="649" s="173" customFormat="1" x14ac:dyDescent="0.35"/>
    <row r="650" s="173" customFormat="1" x14ac:dyDescent="0.35"/>
    <row r="651" s="173" customFormat="1" x14ac:dyDescent="0.35"/>
    <row r="652" s="173" customFormat="1" x14ac:dyDescent="0.35"/>
    <row r="653" s="173" customFormat="1" x14ac:dyDescent="0.35"/>
    <row r="654" s="173" customFormat="1" x14ac:dyDescent="0.35"/>
    <row r="655" s="173" customFormat="1" x14ac:dyDescent="0.35"/>
    <row r="656" s="173" customFormat="1" x14ac:dyDescent="0.35"/>
    <row r="657" s="173" customFormat="1" x14ac:dyDescent="0.35"/>
    <row r="658" s="173" customFormat="1" x14ac:dyDescent="0.35"/>
    <row r="659" s="173" customFormat="1" x14ac:dyDescent="0.35"/>
    <row r="660" s="173" customFormat="1" x14ac:dyDescent="0.35"/>
    <row r="661" s="173" customFormat="1" x14ac:dyDescent="0.35"/>
    <row r="662" s="173" customFormat="1" x14ac:dyDescent="0.35"/>
    <row r="663" s="173" customFormat="1" x14ac:dyDescent="0.35"/>
    <row r="664" s="173" customFormat="1" x14ac:dyDescent="0.35"/>
    <row r="665" s="173" customFormat="1" x14ac:dyDescent="0.35"/>
    <row r="666" s="173" customFormat="1" x14ac:dyDescent="0.35"/>
    <row r="667" s="173" customFormat="1" x14ac:dyDescent="0.35"/>
    <row r="668" s="173" customFormat="1" x14ac:dyDescent="0.35"/>
    <row r="669" s="173" customFormat="1" x14ac:dyDescent="0.35"/>
    <row r="670" s="173" customFormat="1" x14ac:dyDescent="0.35"/>
    <row r="671" s="173" customFormat="1" x14ac:dyDescent="0.35"/>
    <row r="672" s="173" customFormat="1" x14ac:dyDescent="0.35"/>
    <row r="673" s="173" customFormat="1" x14ac:dyDescent="0.35"/>
    <row r="674" s="173" customFormat="1" x14ac:dyDescent="0.35"/>
    <row r="675" s="173" customFormat="1" x14ac:dyDescent="0.35"/>
    <row r="676" s="173" customFormat="1" x14ac:dyDescent="0.35"/>
    <row r="677" s="173" customFormat="1" x14ac:dyDescent="0.35"/>
    <row r="678" s="173" customFormat="1" x14ac:dyDescent="0.35"/>
    <row r="679" s="173" customFormat="1" x14ac:dyDescent="0.35"/>
    <row r="680" s="173" customFormat="1" x14ac:dyDescent="0.35"/>
    <row r="681" s="173" customFormat="1" x14ac:dyDescent="0.35"/>
    <row r="682" s="173" customFormat="1" x14ac:dyDescent="0.35"/>
    <row r="683" s="173" customFormat="1" x14ac:dyDescent="0.35"/>
    <row r="684" s="173" customFormat="1" x14ac:dyDescent="0.35"/>
    <row r="685" s="173" customFormat="1" x14ac:dyDescent="0.35"/>
    <row r="686" s="173" customFormat="1" x14ac:dyDescent="0.35"/>
    <row r="687" s="173" customFormat="1" x14ac:dyDescent="0.35"/>
    <row r="688" s="173" customFormat="1" x14ac:dyDescent="0.35"/>
    <row r="689" s="173" customFormat="1" x14ac:dyDescent="0.35"/>
    <row r="690" s="173" customFormat="1" x14ac:dyDescent="0.35"/>
    <row r="691" s="173" customFormat="1" x14ac:dyDescent="0.35"/>
    <row r="692" s="173" customFormat="1" x14ac:dyDescent="0.35"/>
    <row r="693" s="173" customFormat="1" x14ac:dyDescent="0.35"/>
    <row r="694" s="173" customFormat="1" x14ac:dyDescent="0.35"/>
    <row r="695" s="173" customFormat="1" x14ac:dyDescent="0.35"/>
    <row r="696" s="173" customFormat="1" x14ac:dyDescent="0.35"/>
    <row r="697" s="173" customFormat="1" x14ac:dyDescent="0.35"/>
    <row r="698" s="173" customFormat="1" x14ac:dyDescent="0.35"/>
    <row r="699" s="173" customFormat="1" x14ac:dyDescent="0.35"/>
    <row r="700" s="173" customFormat="1" x14ac:dyDescent="0.35"/>
    <row r="701" s="173" customFormat="1" x14ac:dyDescent="0.35"/>
    <row r="702" s="173" customFormat="1" x14ac:dyDescent="0.35"/>
    <row r="703" s="173" customFormat="1" x14ac:dyDescent="0.35"/>
    <row r="704" s="173" customFormat="1" x14ac:dyDescent="0.35"/>
    <row r="705" s="173" customFormat="1" x14ac:dyDescent="0.35"/>
    <row r="706" s="173" customFormat="1" x14ac:dyDescent="0.35"/>
    <row r="707" s="173" customFormat="1" x14ac:dyDescent="0.35"/>
    <row r="708" s="173" customFormat="1" x14ac:dyDescent="0.35"/>
    <row r="709" s="173" customFormat="1" x14ac:dyDescent="0.35"/>
    <row r="710" s="173" customFormat="1" x14ac:dyDescent="0.35"/>
    <row r="711" s="173" customFormat="1" x14ac:dyDescent="0.35"/>
    <row r="712" s="173" customFormat="1" x14ac:dyDescent="0.35"/>
    <row r="713" s="173" customFormat="1" x14ac:dyDescent="0.35"/>
    <row r="714" s="173" customFormat="1" x14ac:dyDescent="0.35"/>
    <row r="715" s="173" customFormat="1" x14ac:dyDescent="0.35"/>
    <row r="716" s="173" customFormat="1" x14ac:dyDescent="0.35"/>
    <row r="717" s="173" customFormat="1" x14ac:dyDescent="0.35"/>
    <row r="718" s="173" customFormat="1" x14ac:dyDescent="0.35"/>
    <row r="719" s="173" customFormat="1" x14ac:dyDescent="0.35"/>
    <row r="720" s="173" customFormat="1" x14ac:dyDescent="0.35"/>
    <row r="721" s="173" customFormat="1" x14ac:dyDescent="0.35"/>
    <row r="722" s="173" customFormat="1" x14ac:dyDescent="0.35"/>
    <row r="723" s="173" customFormat="1" x14ac:dyDescent="0.35"/>
    <row r="724" s="173" customFormat="1" x14ac:dyDescent="0.35"/>
    <row r="725" s="173" customFormat="1" x14ac:dyDescent="0.35"/>
    <row r="726" s="173" customFormat="1" x14ac:dyDescent="0.35"/>
    <row r="727" s="173" customFormat="1" x14ac:dyDescent="0.35"/>
    <row r="728" s="173" customFormat="1" x14ac:dyDescent="0.35"/>
    <row r="729" s="173" customFormat="1" x14ac:dyDescent="0.35"/>
    <row r="730" s="173" customFormat="1" x14ac:dyDescent="0.35"/>
    <row r="731" s="173" customFormat="1" x14ac:dyDescent="0.35"/>
    <row r="732" s="173" customFormat="1" x14ac:dyDescent="0.35"/>
    <row r="733" s="173" customFormat="1" x14ac:dyDescent="0.35"/>
    <row r="734" s="173" customFormat="1" x14ac:dyDescent="0.35"/>
    <row r="735" s="173" customFormat="1" x14ac:dyDescent="0.35"/>
    <row r="736" s="173" customFormat="1" x14ac:dyDescent="0.35"/>
    <row r="737" s="173" customFormat="1" x14ac:dyDescent="0.35"/>
    <row r="738" s="173" customFormat="1" x14ac:dyDescent="0.35"/>
    <row r="739" s="173" customFormat="1" x14ac:dyDescent="0.35"/>
    <row r="740" s="173" customFormat="1" x14ac:dyDescent="0.35"/>
    <row r="741" s="173" customFormat="1" x14ac:dyDescent="0.35"/>
    <row r="742" s="173" customFormat="1" x14ac:dyDescent="0.35"/>
    <row r="743" s="173" customFormat="1" x14ac:dyDescent="0.35"/>
    <row r="744" s="173" customFormat="1" x14ac:dyDescent="0.35"/>
    <row r="745" s="173" customFormat="1" x14ac:dyDescent="0.35"/>
    <row r="746" s="173" customFormat="1" x14ac:dyDescent="0.35"/>
    <row r="747" s="173" customFormat="1" x14ac:dyDescent="0.35"/>
    <row r="748" s="173" customFormat="1" x14ac:dyDescent="0.35"/>
    <row r="749" s="173" customFormat="1" x14ac:dyDescent="0.35"/>
    <row r="750" s="173" customFormat="1" x14ac:dyDescent="0.35"/>
    <row r="751" s="173" customFormat="1" x14ac:dyDescent="0.35"/>
    <row r="752" s="173" customFormat="1" x14ac:dyDescent="0.35"/>
    <row r="753" s="173" customFormat="1" x14ac:dyDescent="0.35"/>
    <row r="754" s="173" customFormat="1" x14ac:dyDescent="0.35"/>
    <row r="755" s="173" customFormat="1" x14ac:dyDescent="0.35"/>
    <row r="756" s="173" customFormat="1" x14ac:dyDescent="0.35"/>
    <row r="757" s="173" customFormat="1" x14ac:dyDescent="0.35"/>
    <row r="758" s="173" customFormat="1" x14ac:dyDescent="0.35"/>
    <row r="759" s="173" customFormat="1" x14ac:dyDescent="0.35"/>
    <row r="760" s="173" customFormat="1" x14ac:dyDescent="0.35"/>
    <row r="761" s="173" customFormat="1" x14ac:dyDescent="0.35"/>
    <row r="762" s="173" customFormat="1" x14ac:dyDescent="0.35"/>
    <row r="763" s="173" customFormat="1" x14ac:dyDescent="0.35"/>
    <row r="764" s="173" customFormat="1" x14ac:dyDescent="0.35"/>
    <row r="765" s="173" customFormat="1" x14ac:dyDescent="0.35"/>
    <row r="766" s="173" customFormat="1" x14ac:dyDescent="0.35"/>
    <row r="767" s="173" customFormat="1" x14ac:dyDescent="0.35"/>
    <row r="768" s="173" customFormat="1" x14ac:dyDescent="0.35"/>
    <row r="769" s="173" customFormat="1" x14ac:dyDescent="0.35"/>
    <row r="770" s="173" customFormat="1" x14ac:dyDescent="0.35"/>
    <row r="771" s="173" customFormat="1" x14ac:dyDescent="0.35"/>
    <row r="772" s="173" customFormat="1" x14ac:dyDescent="0.35"/>
    <row r="773" s="173" customFormat="1" x14ac:dyDescent="0.35"/>
    <row r="774" s="173" customFormat="1" x14ac:dyDescent="0.35"/>
    <row r="775" s="173" customFormat="1" x14ac:dyDescent="0.35"/>
    <row r="776" s="173" customFormat="1" x14ac:dyDescent="0.35"/>
    <row r="777" s="173" customFormat="1" x14ac:dyDescent="0.35"/>
    <row r="778" s="173" customFormat="1" x14ac:dyDescent="0.35"/>
    <row r="779" s="173" customFormat="1" x14ac:dyDescent="0.35"/>
    <row r="780" s="173" customFormat="1" x14ac:dyDescent="0.35"/>
    <row r="781" s="173" customFormat="1" x14ac:dyDescent="0.35"/>
    <row r="782" s="173" customFormat="1" x14ac:dyDescent="0.35"/>
    <row r="783" s="173" customFormat="1" x14ac:dyDescent="0.35"/>
    <row r="784" s="173" customFormat="1" x14ac:dyDescent="0.35"/>
    <row r="785" s="173" customFormat="1" x14ac:dyDescent="0.35"/>
    <row r="786" s="173" customFormat="1" x14ac:dyDescent="0.35"/>
    <row r="787" s="173" customFormat="1" x14ac:dyDescent="0.35"/>
    <row r="788" s="173" customFormat="1" x14ac:dyDescent="0.35"/>
    <row r="789" s="173" customFormat="1" x14ac:dyDescent="0.35"/>
    <row r="790" s="173" customFormat="1" x14ac:dyDescent="0.35"/>
    <row r="791" s="173" customFormat="1" x14ac:dyDescent="0.35"/>
    <row r="792" s="173" customFormat="1" x14ac:dyDescent="0.35"/>
    <row r="793" s="173" customFormat="1" x14ac:dyDescent="0.35"/>
    <row r="794" s="173" customFormat="1" x14ac:dyDescent="0.35"/>
    <row r="795" s="173" customFormat="1" x14ac:dyDescent="0.35"/>
    <row r="796" s="173" customFormat="1" x14ac:dyDescent="0.35"/>
    <row r="797" s="173" customFormat="1" x14ac:dyDescent="0.35"/>
    <row r="798" s="173" customFormat="1" x14ac:dyDescent="0.35"/>
    <row r="799" s="173" customFormat="1" x14ac:dyDescent="0.35"/>
    <row r="800" s="173" customFormat="1" x14ac:dyDescent="0.35"/>
    <row r="801" s="173" customFormat="1" x14ac:dyDescent="0.35"/>
    <row r="802" s="173" customFormat="1" x14ac:dyDescent="0.35"/>
    <row r="803" s="173" customFormat="1" x14ac:dyDescent="0.35"/>
    <row r="804" s="173" customFormat="1" x14ac:dyDescent="0.35"/>
    <row r="805" s="173" customFormat="1" x14ac:dyDescent="0.35"/>
    <row r="806" s="173" customFormat="1" x14ac:dyDescent="0.35"/>
    <row r="807" s="173" customFormat="1" x14ac:dyDescent="0.35"/>
    <row r="808" s="173" customFormat="1" x14ac:dyDescent="0.35"/>
    <row r="809" s="173" customFormat="1" x14ac:dyDescent="0.35"/>
    <row r="810" s="173" customFormat="1" x14ac:dyDescent="0.35"/>
    <row r="811" s="173" customFormat="1" x14ac:dyDescent="0.35"/>
    <row r="812" s="173" customFormat="1" x14ac:dyDescent="0.35"/>
    <row r="813" s="173" customFormat="1" x14ac:dyDescent="0.35"/>
    <row r="814" s="173" customFormat="1" x14ac:dyDescent="0.35"/>
    <row r="815" s="173" customFormat="1" x14ac:dyDescent="0.35"/>
    <row r="816" s="173" customFormat="1" x14ac:dyDescent="0.35"/>
    <row r="817" s="173" customFormat="1" x14ac:dyDescent="0.35"/>
    <row r="818" s="173" customFormat="1" x14ac:dyDescent="0.35"/>
    <row r="819" s="173" customFormat="1" x14ac:dyDescent="0.35"/>
    <row r="820" s="173" customFormat="1" x14ac:dyDescent="0.35"/>
    <row r="821" s="173" customFormat="1" x14ac:dyDescent="0.35"/>
    <row r="822" s="173" customFormat="1" x14ac:dyDescent="0.35"/>
    <row r="823" s="173" customFormat="1" x14ac:dyDescent="0.35"/>
    <row r="824" s="173" customFormat="1" x14ac:dyDescent="0.35"/>
    <row r="825" s="173" customFormat="1" x14ac:dyDescent="0.35"/>
    <row r="826" s="173" customFormat="1" x14ac:dyDescent="0.35"/>
    <row r="827" s="173" customFormat="1" x14ac:dyDescent="0.35"/>
    <row r="828" s="173" customFormat="1" x14ac:dyDescent="0.35"/>
    <row r="829" s="173" customFormat="1" x14ac:dyDescent="0.35"/>
    <row r="830" s="173" customFormat="1" x14ac:dyDescent="0.35"/>
    <row r="831" s="173" customFormat="1" x14ac:dyDescent="0.35"/>
    <row r="832" s="173" customFormat="1" x14ac:dyDescent="0.35"/>
    <row r="833" s="173" customFormat="1" x14ac:dyDescent="0.35"/>
    <row r="834" s="173" customFormat="1" x14ac:dyDescent="0.35"/>
    <row r="835" s="173" customFormat="1" x14ac:dyDescent="0.35"/>
    <row r="836" s="173" customFormat="1" x14ac:dyDescent="0.35"/>
    <row r="837" s="173" customFormat="1" x14ac:dyDescent="0.35"/>
    <row r="838" s="173" customFormat="1" x14ac:dyDescent="0.35"/>
    <row r="839" s="173" customFormat="1" x14ac:dyDescent="0.35"/>
    <row r="840" s="173" customFormat="1" x14ac:dyDescent="0.35"/>
    <row r="841" s="173" customFormat="1" x14ac:dyDescent="0.35"/>
    <row r="842" s="173" customFormat="1" x14ac:dyDescent="0.35"/>
    <row r="843" s="173" customFormat="1" x14ac:dyDescent="0.35"/>
    <row r="844" s="173" customFormat="1" x14ac:dyDescent="0.35"/>
    <row r="845" s="173" customFormat="1" x14ac:dyDescent="0.35"/>
    <row r="846" s="173" customFormat="1" x14ac:dyDescent="0.35"/>
    <row r="847" s="173" customFormat="1" x14ac:dyDescent="0.35"/>
    <row r="848" s="173" customFormat="1" x14ac:dyDescent="0.35"/>
    <row r="849" s="173" customFormat="1" x14ac:dyDescent="0.35"/>
    <row r="850" s="173" customFormat="1" x14ac:dyDescent="0.35"/>
    <row r="851" s="173" customFormat="1" x14ac:dyDescent="0.35"/>
    <row r="852" s="173" customFormat="1" x14ac:dyDescent="0.35"/>
    <row r="853" s="173" customFormat="1" x14ac:dyDescent="0.35"/>
    <row r="854" s="173" customFormat="1" x14ac:dyDescent="0.35"/>
    <row r="855" s="173" customFormat="1" x14ac:dyDescent="0.35"/>
    <row r="856" s="173" customFormat="1" x14ac:dyDescent="0.35"/>
    <row r="857" s="173" customFormat="1" x14ac:dyDescent="0.35"/>
    <row r="858" s="173" customFormat="1" x14ac:dyDescent="0.35"/>
    <row r="859" s="173" customFormat="1" x14ac:dyDescent="0.35"/>
    <row r="860" s="173" customFormat="1" x14ac:dyDescent="0.35"/>
    <row r="861" s="173" customFormat="1" x14ac:dyDescent="0.35"/>
    <row r="862" s="173" customFormat="1" x14ac:dyDescent="0.35"/>
    <row r="863" s="173" customFormat="1" x14ac:dyDescent="0.35"/>
    <row r="864" s="173" customFormat="1" x14ac:dyDescent="0.35"/>
    <row r="865" s="173" customFormat="1" x14ac:dyDescent="0.35"/>
    <row r="866" s="173" customFormat="1" x14ac:dyDescent="0.35"/>
    <row r="867" s="173" customFormat="1" x14ac:dyDescent="0.35"/>
    <row r="868" s="173" customFormat="1" x14ac:dyDescent="0.35"/>
    <row r="869" s="173" customFormat="1" x14ac:dyDescent="0.35"/>
    <row r="870" s="173" customFormat="1" x14ac:dyDescent="0.35"/>
    <row r="871" s="173" customFormat="1" x14ac:dyDescent="0.35"/>
    <row r="872" s="173" customFormat="1" x14ac:dyDescent="0.35"/>
    <row r="873" s="173" customFormat="1" x14ac:dyDescent="0.35"/>
    <row r="874" s="173" customFormat="1" x14ac:dyDescent="0.35"/>
    <row r="875" s="173" customFormat="1" x14ac:dyDescent="0.35"/>
    <row r="876" s="173" customFormat="1" x14ac:dyDescent="0.35"/>
    <row r="877" s="173" customFormat="1" x14ac:dyDescent="0.35"/>
    <row r="878" s="173" customFormat="1" x14ac:dyDescent="0.35"/>
    <row r="879" s="173" customFormat="1" x14ac:dyDescent="0.35"/>
    <row r="880" s="173" customFormat="1" x14ac:dyDescent="0.35"/>
    <row r="881" s="173" customFormat="1" x14ac:dyDescent="0.35"/>
    <row r="882" s="173" customFormat="1" x14ac:dyDescent="0.35"/>
    <row r="883" s="173" customFormat="1" x14ac:dyDescent="0.35"/>
    <row r="884" s="173" customFormat="1" x14ac:dyDescent="0.35"/>
    <row r="885" s="173" customFormat="1" x14ac:dyDescent="0.35"/>
    <row r="886" s="173" customFormat="1" x14ac:dyDescent="0.35"/>
    <row r="887" s="173" customFormat="1" x14ac:dyDescent="0.35"/>
    <row r="888" s="173" customFormat="1" x14ac:dyDescent="0.35"/>
    <row r="889" s="173" customFormat="1" x14ac:dyDescent="0.35"/>
    <row r="890" s="173" customFormat="1" x14ac:dyDescent="0.35"/>
    <row r="891" s="173" customFormat="1" x14ac:dyDescent="0.35"/>
    <row r="892" s="173" customFormat="1" x14ac:dyDescent="0.35"/>
    <row r="893" s="173" customFormat="1" x14ac:dyDescent="0.35"/>
    <row r="894" s="173" customFormat="1" x14ac:dyDescent="0.35"/>
    <row r="895" s="173" customFormat="1" x14ac:dyDescent="0.35"/>
    <row r="896" s="173" customFormat="1" x14ac:dyDescent="0.35"/>
    <row r="897" s="173" customFormat="1" x14ac:dyDescent="0.35"/>
    <row r="898" s="173" customFormat="1" x14ac:dyDescent="0.35"/>
    <row r="899" s="173" customFormat="1" x14ac:dyDescent="0.35"/>
    <row r="900" s="173" customFormat="1" x14ac:dyDescent="0.35"/>
    <row r="901" s="173" customFormat="1" x14ac:dyDescent="0.35"/>
    <row r="902" s="173" customFormat="1" x14ac:dyDescent="0.35"/>
    <row r="903" s="173" customFormat="1" x14ac:dyDescent="0.35"/>
    <row r="904" s="173" customFormat="1" x14ac:dyDescent="0.35"/>
    <row r="905" s="173" customFormat="1" x14ac:dyDescent="0.35"/>
    <row r="906" s="173" customFormat="1" x14ac:dyDescent="0.35"/>
    <row r="907" s="173" customFormat="1" x14ac:dyDescent="0.35"/>
    <row r="908" s="173" customFormat="1" x14ac:dyDescent="0.35"/>
    <row r="909" s="173" customFormat="1" x14ac:dyDescent="0.35"/>
    <row r="910" s="173" customFormat="1" x14ac:dyDescent="0.35"/>
    <row r="911" s="173" customFormat="1" x14ac:dyDescent="0.35"/>
    <row r="912" s="173" customFormat="1" x14ac:dyDescent="0.35"/>
    <row r="913" s="173" customFormat="1" x14ac:dyDescent="0.35"/>
    <row r="914" s="173" customFormat="1" x14ac:dyDescent="0.35"/>
    <row r="915" s="173" customFormat="1" x14ac:dyDescent="0.35"/>
    <row r="916" s="173" customFormat="1" x14ac:dyDescent="0.35"/>
    <row r="917" s="173" customFormat="1" x14ac:dyDescent="0.35"/>
    <row r="918" s="173" customFormat="1" x14ac:dyDescent="0.35"/>
    <row r="919" s="173" customFormat="1" x14ac:dyDescent="0.35"/>
    <row r="920" s="173" customFormat="1" x14ac:dyDescent="0.35"/>
    <row r="921" s="173" customFormat="1" x14ac:dyDescent="0.35"/>
    <row r="922" s="173" customFormat="1" x14ac:dyDescent="0.35"/>
    <row r="923" s="173" customFormat="1" x14ac:dyDescent="0.35"/>
    <row r="924" s="173" customFormat="1" x14ac:dyDescent="0.35"/>
    <row r="925" s="173" customFormat="1" x14ac:dyDescent="0.35"/>
    <row r="926" s="173" customFormat="1" x14ac:dyDescent="0.35"/>
    <row r="927" s="173" customFormat="1" x14ac:dyDescent="0.35"/>
    <row r="928" s="173" customFormat="1" x14ac:dyDescent="0.35"/>
    <row r="929" s="173" customFormat="1" x14ac:dyDescent="0.35"/>
    <row r="930" s="173" customFormat="1" x14ac:dyDescent="0.35"/>
    <row r="931" s="173" customFormat="1" x14ac:dyDescent="0.35"/>
    <row r="932" s="173" customFormat="1" x14ac:dyDescent="0.35"/>
    <row r="933" s="173" customFormat="1" x14ac:dyDescent="0.35"/>
    <row r="934" s="173" customFormat="1" x14ac:dyDescent="0.35"/>
    <row r="935" s="173" customFormat="1" x14ac:dyDescent="0.35"/>
    <row r="936" s="173" customFormat="1" x14ac:dyDescent="0.35"/>
    <row r="937" s="173" customFormat="1" x14ac:dyDescent="0.35"/>
    <row r="938" s="173" customFormat="1" x14ac:dyDescent="0.35"/>
    <row r="939" s="173" customFormat="1" x14ac:dyDescent="0.35"/>
    <row r="940" s="173" customFormat="1" x14ac:dyDescent="0.35"/>
    <row r="941" s="173" customFormat="1" x14ac:dyDescent="0.35"/>
    <row r="942" s="173" customFormat="1" x14ac:dyDescent="0.35"/>
    <row r="943" s="173" customFormat="1" x14ac:dyDescent="0.35"/>
    <row r="944" s="173" customFormat="1" x14ac:dyDescent="0.35"/>
    <row r="945" s="173" customFormat="1" x14ac:dyDescent="0.35"/>
    <row r="946" s="173" customFormat="1" x14ac:dyDescent="0.35"/>
    <row r="947" s="173" customFormat="1" x14ac:dyDescent="0.35"/>
    <row r="948" s="173" customFormat="1" x14ac:dyDescent="0.35"/>
    <row r="949" s="173" customFormat="1" x14ac:dyDescent="0.35"/>
    <row r="950" s="173" customFormat="1" x14ac:dyDescent="0.35"/>
    <row r="951" s="173" customFormat="1" x14ac:dyDescent="0.35"/>
    <row r="952" s="173" customFormat="1" x14ac:dyDescent="0.35"/>
    <row r="953" s="173" customFormat="1" x14ac:dyDescent="0.35"/>
    <row r="954" s="173" customFormat="1" x14ac:dyDescent="0.35"/>
    <row r="955" s="173" customFormat="1" x14ac:dyDescent="0.35"/>
    <row r="956" s="173" customFormat="1" x14ac:dyDescent="0.35"/>
    <row r="957" s="173" customFormat="1" x14ac:dyDescent="0.35"/>
    <row r="958" s="173" customFormat="1" x14ac:dyDescent="0.35"/>
    <row r="959" s="173" customFormat="1" x14ac:dyDescent="0.35"/>
    <row r="960" s="173" customFormat="1" x14ac:dyDescent="0.35"/>
    <row r="961" s="173" customFormat="1" x14ac:dyDescent="0.35"/>
    <row r="962" s="173" customFormat="1" x14ac:dyDescent="0.35"/>
    <row r="963" s="173" customFormat="1" x14ac:dyDescent="0.35"/>
    <row r="964" s="173" customFormat="1" x14ac:dyDescent="0.35"/>
    <row r="965" s="173" customFormat="1" x14ac:dyDescent="0.35"/>
    <row r="966" s="173" customFormat="1" x14ac:dyDescent="0.35"/>
    <row r="967" s="173" customFormat="1" x14ac:dyDescent="0.35"/>
    <row r="968" s="173" customFormat="1" x14ac:dyDescent="0.35"/>
    <row r="969" s="173" customFormat="1" x14ac:dyDescent="0.35"/>
    <row r="970" s="173" customFormat="1" x14ac:dyDescent="0.35"/>
    <row r="971" s="173" customFormat="1" x14ac:dyDescent="0.35"/>
    <row r="972" s="173" customFormat="1" x14ac:dyDescent="0.35"/>
    <row r="973" s="173" customFormat="1" x14ac:dyDescent="0.35"/>
    <row r="974" s="173" customFormat="1" x14ac:dyDescent="0.35"/>
    <row r="975" s="173" customFormat="1" x14ac:dyDescent="0.35"/>
    <row r="976" s="173" customFormat="1" x14ac:dyDescent="0.35"/>
    <row r="977" s="173" customFormat="1" x14ac:dyDescent="0.35"/>
    <row r="978" s="173" customFormat="1" x14ac:dyDescent="0.35"/>
    <row r="979" s="173" customFormat="1" x14ac:dyDescent="0.35"/>
    <row r="980" s="173" customFormat="1" x14ac:dyDescent="0.35"/>
    <row r="981" s="173" customFormat="1" x14ac:dyDescent="0.35"/>
    <row r="982" s="173" customFormat="1" x14ac:dyDescent="0.35"/>
    <row r="983" s="173" customFormat="1" x14ac:dyDescent="0.35"/>
    <row r="984" s="173" customFormat="1" x14ac:dyDescent="0.35"/>
    <row r="985" s="173" customFormat="1" x14ac:dyDescent="0.35"/>
    <row r="986" s="173" customFormat="1" x14ac:dyDescent="0.35"/>
    <row r="987" s="173" customFormat="1" x14ac:dyDescent="0.35"/>
    <row r="988" s="173" customFormat="1" x14ac:dyDescent="0.35"/>
    <row r="989" s="173" customFormat="1" x14ac:dyDescent="0.35"/>
    <row r="990" s="173" customFormat="1" x14ac:dyDescent="0.35"/>
    <row r="991" s="173" customFormat="1" x14ac:dyDescent="0.35"/>
    <row r="992" s="173" customFormat="1" x14ac:dyDescent="0.35"/>
    <row r="993" s="173" customFormat="1" x14ac:dyDescent="0.35"/>
    <row r="994" s="173" customFormat="1" x14ac:dyDescent="0.35"/>
    <row r="995" s="173" customFormat="1" x14ac:dyDescent="0.35"/>
    <row r="996" s="173" customFormat="1" x14ac:dyDescent="0.35"/>
    <row r="997" s="173" customFormat="1" x14ac:dyDescent="0.35"/>
    <row r="998" s="173" customFormat="1" x14ac:dyDescent="0.35"/>
    <row r="999" s="173" customFormat="1" x14ac:dyDescent="0.35"/>
    <row r="1000" s="173" customFormat="1" x14ac:dyDescent="0.35"/>
    <row r="1001" s="173" customFormat="1" x14ac:dyDescent="0.35"/>
    <row r="1002" s="173" customFormat="1" x14ac:dyDescent="0.35"/>
    <row r="1003" s="173" customFormat="1" x14ac:dyDescent="0.35"/>
    <row r="1004" s="173" customFormat="1" x14ac:dyDescent="0.35"/>
    <row r="1005" s="173" customFormat="1" x14ac:dyDescent="0.35"/>
    <row r="1006" s="173" customFormat="1" x14ac:dyDescent="0.35"/>
    <row r="1007" s="173" customFormat="1" x14ac:dyDescent="0.35"/>
    <row r="1008" s="173" customFormat="1" x14ac:dyDescent="0.35"/>
    <row r="1009" s="173" customFormat="1" x14ac:dyDescent="0.35"/>
    <row r="1010" s="173" customFormat="1" x14ac:dyDescent="0.35"/>
    <row r="1011" s="173" customFormat="1" x14ac:dyDescent="0.35"/>
    <row r="1012" s="173" customFormat="1" x14ac:dyDescent="0.35"/>
    <row r="1013" s="173" customFormat="1" x14ac:dyDescent="0.35"/>
    <row r="1014" s="173" customFormat="1" x14ac:dyDescent="0.35"/>
    <row r="1015" s="173" customFormat="1" x14ac:dyDescent="0.35"/>
    <row r="1016" s="173" customFormat="1" x14ac:dyDescent="0.35"/>
    <row r="1017" s="173" customFormat="1" x14ac:dyDescent="0.35"/>
    <row r="1018" s="173" customFormat="1" x14ac:dyDescent="0.35"/>
    <row r="1019" s="173" customFormat="1" x14ac:dyDescent="0.35"/>
    <row r="1020" s="173" customFormat="1" x14ac:dyDescent="0.35"/>
    <row r="1021" s="173" customFormat="1" x14ac:dyDescent="0.35"/>
    <row r="1022" s="173" customFormat="1" x14ac:dyDescent="0.35"/>
    <row r="1023" s="173" customFormat="1" x14ac:dyDescent="0.35"/>
    <row r="1024" s="173" customFormat="1" x14ac:dyDescent="0.35"/>
    <row r="1025" s="173" customFormat="1" x14ac:dyDescent="0.35"/>
    <row r="1026" s="173" customFormat="1" x14ac:dyDescent="0.35"/>
    <row r="1027" s="173" customFormat="1" x14ac:dyDescent="0.35"/>
    <row r="1028" s="173" customFormat="1" x14ac:dyDescent="0.35"/>
    <row r="1029" s="173" customFormat="1" x14ac:dyDescent="0.35"/>
    <row r="1030" s="173" customFormat="1" x14ac:dyDescent="0.35"/>
    <row r="1031" s="173" customFormat="1" x14ac:dyDescent="0.35"/>
    <row r="1032" s="173" customFormat="1" x14ac:dyDescent="0.35"/>
    <row r="1033" s="173" customFormat="1" x14ac:dyDescent="0.35"/>
    <row r="1034" s="173" customFormat="1" x14ac:dyDescent="0.35"/>
    <row r="1035" s="173" customFormat="1" x14ac:dyDescent="0.35"/>
    <row r="1036" s="173" customFormat="1" x14ac:dyDescent="0.35"/>
    <row r="1037" s="173" customFormat="1" x14ac:dyDescent="0.35"/>
    <row r="1038" s="173" customFormat="1" x14ac:dyDescent="0.35"/>
    <row r="1039" s="173" customFormat="1" x14ac:dyDescent="0.35"/>
    <row r="1040" s="173" customFormat="1" x14ac:dyDescent="0.35"/>
    <row r="1041" s="173" customFormat="1" x14ac:dyDescent="0.35"/>
    <row r="1042" s="173" customFormat="1" x14ac:dyDescent="0.35"/>
    <row r="1043" s="173" customFormat="1" x14ac:dyDescent="0.35"/>
    <row r="1044" s="173" customFormat="1" x14ac:dyDescent="0.35"/>
    <row r="1045" s="173" customFormat="1" x14ac:dyDescent="0.35"/>
    <row r="1046" s="173" customFormat="1" x14ac:dyDescent="0.35"/>
    <row r="1047" s="173" customFormat="1" x14ac:dyDescent="0.35"/>
    <row r="1048" s="173" customFormat="1" x14ac:dyDescent="0.35"/>
    <row r="1049" s="173" customFormat="1" x14ac:dyDescent="0.35"/>
    <row r="1050" s="173" customFormat="1" x14ac:dyDescent="0.35"/>
    <row r="1051" s="173" customFormat="1" x14ac:dyDescent="0.35"/>
    <row r="1052" s="173" customFormat="1" x14ac:dyDescent="0.35"/>
    <row r="1053" s="173" customFormat="1" x14ac:dyDescent="0.35"/>
    <row r="1054" s="173" customFormat="1" x14ac:dyDescent="0.35"/>
    <row r="1055" s="173" customFormat="1" x14ac:dyDescent="0.35"/>
    <row r="1056" s="173" customFormat="1" x14ac:dyDescent="0.35"/>
    <row r="1057" s="173" customFormat="1" x14ac:dyDescent="0.35"/>
    <row r="1058" s="173" customFormat="1" x14ac:dyDescent="0.35"/>
    <row r="1059" s="173" customFormat="1" x14ac:dyDescent="0.35"/>
    <row r="1060" s="173" customFormat="1" x14ac:dyDescent="0.35"/>
    <row r="1061" s="173" customFormat="1" x14ac:dyDescent="0.35"/>
    <row r="1062" s="173" customFormat="1" x14ac:dyDescent="0.35"/>
    <row r="1063" s="173" customFormat="1" x14ac:dyDescent="0.35"/>
    <row r="1064" s="173" customFormat="1" x14ac:dyDescent="0.35"/>
    <row r="1065" s="173" customFormat="1" x14ac:dyDescent="0.35"/>
    <row r="1066" s="173" customFormat="1" x14ac:dyDescent="0.35"/>
    <row r="1067" s="173" customFormat="1" x14ac:dyDescent="0.35"/>
    <row r="1068" s="173" customFormat="1" x14ac:dyDescent="0.35"/>
    <row r="1069" s="173" customFormat="1" x14ac:dyDescent="0.35"/>
    <row r="1070" s="173" customFormat="1" x14ac:dyDescent="0.35"/>
    <row r="1071" s="173" customFormat="1" x14ac:dyDescent="0.35"/>
    <row r="1072" s="173" customFormat="1" x14ac:dyDescent="0.35"/>
    <row r="1073" s="173" customFormat="1" x14ac:dyDescent="0.35"/>
    <row r="1074" s="173" customFormat="1" x14ac:dyDescent="0.35"/>
    <row r="1075" s="173" customFormat="1" x14ac:dyDescent="0.35"/>
    <row r="1076" s="173" customFormat="1" x14ac:dyDescent="0.35"/>
    <row r="1077" s="173" customFormat="1" x14ac:dyDescent="0.35"/>
    <row r="1078" s="173" customFormat="1" x14ac:dyDescent="0.35"/>
    <row r="1079" s="173" customFormat="1" x14ac:dyDescent="0.35"/>
    <row r="1080" s="173" customFormat="1" x14ac:dyDescent="0.35"/>
    <row r="1081" s="173" customFormat="1" x14ac:dyDescent="0.35"/>
    <row r="1082" s="173" customFormat="1" x14ac:dyDescent="0.35"/>
    <row r="1083" s="173" customFormat="1" x14ac:dyDescent="0.35"/>
    <row r="1084" s="173" customFormat="1" x14ac:dyDescent="0.35"/>
    <row r="1085" s="173" customFormat="1" x14ac:dyDescent="0.35"/>
    <row r="1086" s="173" customFormat="1" x14ac:dyDescent="0.35"/>
    <row r="1087" s="173" customFormat="1" x14ac:dyDescent="0.35"/>
    <row r="1088" s="173" customFormat="1" x14ac:dyDescent="0.35"/>
    <row r="1089" s="173" customFormat="1" x14ac:dyDescent="0.35"/>
    <row r="1090" s="173" customFormat="1" x14ac:dyDescent="0.35"/>
    <row r="1091" s="173" customFormat="1" x14ac:dyDescent="0.35"/>
    <row r="1092" s="173" customFormat="1" x14ac:dyDescent="0.35"/>
    <row r="1093" s="173" customFormat="1" x14ac:dyDescent="0.35"/>
    <row r="1094" s="173" customFormat="1" x14ac:dyDescent="0.35"/>
    <row r="1095" s="173" customFormat="1" x14ac:dyDescent="0.35"/>
    <row r="1096" s="173" customFormat="1" x14ac:dyDescent="0.35"/>
    <row r="1097" s="173" customFormat="1" x14ac:dyDescent="0.35"/>
    <row r="1098" s="173" customFormat="1" x14ac:dyDescent="0.35"/>
    <row r="1099" s="173" customFormat="1" x14ac:dyDescent="0.35"/>
    <row r="1100" s="173" customFormat="1" x14ac:dyDescent="0.35"/>
    <row r="1101" s="173" customFormat="1" x14ac:dyDescent="0.35"/>
    <row r="1102" s="173" customFormat="1" x14ac:dyDescent="0.35"/>
    <row r="1103" s="173" customFormat="1" x14ac:dyDescent="0.35"/>
    <row r="1104" s="173" customFormat="1" x14ac:dyDescent="0.35"/>
    <row r="1105" s="173" customFormat="1" x14ac:dyDescent="0.35"/>
    <row r="1106" s="173" customFormat="1" x14ac:dyDescent="0.35"/>
    <row r="1107" s="173" customFormat="1" x14ac:dyDescent="0.35"/>
    <row r="1108" s="173" customFormat="1" x14ac:dyDescent="0.35"/>
    <row r="1109" s="173" customFormat="1" x14ac:dyDescent="0.35"/>
    <row r="1110" s="173" customFormat="1" x14ac:dyDescent="0.35"/>
    <row r="1111" s="173" customFormat="1" x14ac:dyDescent="0.35"/>
    <row r="1112" s="173" customFormat="1" x14ac:dyDescent="0.35"/>
    <row r="1113" s="173" customFormat="1" x14ac:dyDescent="0.35"/>
    <row r="1114" s="173" customFormat="1" x14ac:dyDescent="0.35"/>
    <row r="1115" s="173" customFormat="1" x14ac:dyDescent="0.35"/>
    <row r="1116" s="173" customFormat="1" x14ac:dyDescent="0.35"/>
    <row r="1117" s="173" customFormat="1" x14ac:dyDescent="0.35"/>
    <row r="1118" s="173" customFormat="1" x14ac:dyDescent="0.35"/>
    <row r="1119" s="173" customFormat="1" x14ac:dyDescent="0.35"/>
    <row r="1120" s="173" customFormat="1" x14ac:dyDescent="0.35"/>
    <row r="1121" s="173" customFormat="1" x14ac:dyDescent="0.35"/>
    <row r="1122" s="173" customFormat="1" x14ac:dyDescent="0.35"/>
    <row r="1123" s="173" customFormat="1" x14ac:dyDescent="0.35"/>
    <row r="1124" s="173" customFormat="1" x14ac:dyDescent="0.35"/>
    <row r="1125" s="173" customFormat="1" x14ac:dyDescent="0.35"/>
    <row r="1126" s="173" customFormat="1" x14ac:dyDescent="0.35"/>
    <row r="1127" s="173" customFormat="1" x14ac:dyDescent="0.35"/>
    <row r="1128" s="173" customFormat="1" x14ac:dyDescent="0.35"/>
    <row r="1129" s="173" customFormat="1" x14ac:dyDescent="0.35"/>
    <row r="1130" s="173" customFormat="1" x14ac:dyDescent="0.35"/>
    <row r="1131" s="173" customFormat="1" x14ac:dyDescent="0.35"/>
    <row r="1132" s="173" customFormat="1" x14ac:dyDescent="0.35"/>
    <row r="1133" s="173" customFormat="1" x14ac:dyDescent="0.35"/>
    <row r="1134" s="173" customFormat="1" x14ac:dyDescent="0.35"/>
    <row r="1135" s="173" customFormat="1" x14ac:dyDescent="0.35"/>
    <row r="1136" s="173" customFormat="1" x14ac:dyDescent="0.35"/>
    <row r="1137" s="173" customFormat="1" x14ac:dyDescent="0.35"/>
    <row r="1138" s="173" customFormat="1" x14ac:dyDescent="0.35"/>
    <row r="1139" s="173" customFormat="1" x14ac:dyDescent="0.35"/>
    <row r="1140" s="173" customFormat="1" x14ac:dyDescent="0.35"/>
    <row r="1141" s="173" customFormat="1" x14ac:dyDescent="0.35"/>
    <row r="1142" s="173" customFormat="1" x14ac:dyDescent="0.35"/>
    <row r="1143" s="173" customFormat="1" x14ac:dyDescent="0.35"/>
    <row r="1144" s="173" customFormat="1" x14ac:dyDescent="0.35"/>
    <row r="1145" s="173" customFormat="1" x14ac:dyDescent="0.35"/>
    <row r="1146" s="173" customFormat="1" x14ac:dyDescent="0.35"/>
    <row r="1147" s="173" customFormat="1" x14ac:dyDescent="0.35"/>
    <row r="1148" s="173" customFormat="1" x14ac:dyDescent="0.35"/>
    <row r="1149" s="173" customFormat="1" x14ac:dyDescent="0.35"/>
    <row r="1150" s="173" customFormat="1" x14ac:dyDescent="0.35"/>
    <row r="1151" s="173" customFormat="1" x14ac:dyDescent="0.35"/>
    <row r="1152" s="173" customFormat="1" x14ac:dyDescent="0.35"/>
    <row r="1153" s="173" customFormat="1" x14ac:dyDescent="0.35"/>
    <row r="1154" s="173" customFormat="1" x14ac:dyDescent="0.35"/>
    <row r="1155" s="173" customFormat="1" x14ac:dyDescent="0.35"/>
    <row r="1156" s="173" customFormat="1" x14ac:dyDescent="0.35"/>
    <row r="1157" s="173" customFormat="1" x14ac:dyDescent="0.35"/>
    <row r="1158" s="173" customFormat="1" x14ac:dyDescent="0.35"/>
    <row r="1159" s="173" customFormat="1" x14ac:dyDescent="0.35"/>
    <row r="1160" s="173" customFormat="1" x14ac:dyDescent="0.35"/>
    <row r="1161" s="173" customFormat="1" x14ac:dyDescent="0.35"/>
    <row r="1162" s="173" customFormat="1" x14ac:dyDescent="0.35"/>
    <row r="1163" s="173" customFormat="1" x14ac:dyDescent="0.35"/>
    <row r="1164" s="173" customFormat="1" x14ac:dyDescent="0.35"/>
    <row r="1165" s="173" customFormat="1" x14ac:dyDescent="0.35"/>
    <row r="1166" s="173" customFormat="1" x14ac:dyDescent="0.35"/>
    <row r="1167" s="173" customFormat="1" x14ac:dyDescent="0.35"/>
    <row r="1168" s="173" customFormat="1" x14ac:dyDescent="0.35"/>
    <row r="1169" s="173" customFormat="1" x14ac:dyDescent="0.35"/>
    <row r="1170" s="173" customFormat="1" x14ac:dyDescent="0.35"/>
    <row r="1171" s="173" customFormat="1" x14ac:dyDescent="0.35"/>
    <row r="1172" s="173" customFormat="1" x14ac:dyDescent="0.35"/>
    <row r="1173" s="173" customFormat="1" x14ac:dyDescent="0.35"/>
    <row r="1174" s="173" customFormat="1" x14ac:dyDescent="0.35"/>
    <row r="1175" s="173" customFormat="1" x14ac:dyDescent="0.35"/>
    <row r="1176" s="173" customFormat="1" x14ac:dyDescent="0.35"/>
    <row r="1177" s="173" customFormat="1" x14ac:dyDescent="0.35"/>
    <row r="1178" s="173" customFormat="1" x14ac:dyDescent="0.35"/>
    <row r="1179" s="173" customFormat="1" x14ac:dyDescent="0.35"/>
    <row r="1180" s="173" customFormat="1" x14ac:dyDescent="0.35"/>
    <row r="1181" s="173" customFormat="1" x14ac:dyDescent="0.35"/>
    <row r="1182" s="173" customFormat="1" x14ac:dyDescent="0.35"/>
    <row r="1183" s="173" customFormat="1" x14ac:dyDescent="0.35"/>
    <row r="1184" s="173" customFormat="1" x14ac:dyDescent="0.35"/>
    <row r="1185" s="173" customFormat="1" x14ac:dyDescent="0.35"/>
    <row r="1186" s="173" customFormat="1" x14ac:dyDescent="0.35"/>
    <row r="1187" s="173" customFormat="1" x14ac:dyDescent="0.35"/>
    <row r="1188" s="173" customFormat="1" x14ac:dyDescent="0.35"/>
    <row r="1189" s="173" customFormat="1" x14ac:dyDescent="0.35"/>
    <row r="1190" s="173" customFormat="1" x14ac:dyDescent="0.35"/>
    <row r="1191" s="173" customFormat="1" x14ac:dyDescent="0.35"/>
    <row r="1192" s="173" customFormat="1" x14ac:dyDescent="0.35"/>
    <row r="1193" s="173" customFormat="1" x14ac:dyDescent="0.35"/>
    <row r="1194" s="173" customFormat="1" x14ac:dyDescent="0.35"/>
    <row r="1195" s="173" customFormat="1" x14ac:dyDescent="0.35"/>
    <row r="1196" s="173" customFormat="1" x14ac:dyDescent="0.35"/>
    <row r="1197" s="173" customFormat="1" x14ac:dyDescent="0.35"/>
    <row r="1198" s="173" customFormat="1" x14ac:dyDescent="0.35"/>
    <row r="1199" s="173" customFormat="1" x14ac:dyDescent="0.35"/>
    <row r="1200" s="173" customFormat="1" x14ac:dyDescent="0.35"/>
    <row r="1201" s="173" customFormat="1" x14ac:dyDescent="0.35"/>
    <row r="1202" s="173" customFormat="1" x14ac:dyDescent="0.35"/>
    <row r="1203" s="173" customFormat="1" x14ac:dyDescent="0.35"/>
    <row r="1204" s="173" customFormat="1" x14ac:dyDescent="0.35"/>
    <row r="1205" s="173" customFormat="1" x14ac:dyDescent="0.35"/>
    <row r="1206" s="173" customFormat="1" x14ac:dyDescent="0.35"/>
    <row r="1207" s="173" customFormat="1" x14ac:dyDescent="0.35"/>
    <row r="1208" s="173" customFormat="1" x14ac:dyDescent="0.35"/>
    <row r="1209" s="173" customFormat="1" x14ac:dyDescent="0.35"/>
    <row r="1210" s="173" customFormat="1" x14ac:dyDescent="0.35"/>
    <row r="1211" s="173" customFormat="1" x14ac:dyDescent="0.35"/>
    <row r="1212" s="173" customFormat="1" x14ac:dyDescent="0.35"/>
    <row r="1213" s="173" customFormat="1" x14ac:dyDescent="0.35"/>
    <row r="1214" s="173" customFormat="1" x14ac:dyDescent="0.35"/>
    <row r="1215" s="173" customFormat="1" x14ac:dyDescent="0.35"/>
    <row r="1216" s="173" customFormat="1" x14ac:dyDescent="0.35"/>
    <row r="1217" s="173" customFormat="1" x14ac:dyDescent="0.35"/>
    <row r="1218" s="173" customFormat="1" x14ac:dyDescent="0.35"/>
    <row r="1219" s="173" customFormat="1" x14ac:dyDescent="0.35"/>
    <row r="1220" s="173" customFormat="1" x14ac:dyDescent="0.35"/>
    <row r="1221" s="173" customFormat="1" x14ac:dyDescent="0.35"/>
    <row r="1222" s="173" customFormat="1" x14ac:dyDescent="0.35"/>
    <row r="1223" s="173" customFormat="1" x14ac:dyDescent="0.35"/>
    <row r="1224" s="173" customFormat="1" x14ac:dyDescent="0.35"/>
    <row r="1225" s="173" customFormat="1" x14ac:dyDescent="0.35"/>
    <row r="1226" s="173" customFormat="1" x14ac:dyDescent="0.35"/>
    <row r="1227" s="173" customFormat="1" x14ac:dyDescent="0.35"/>
    <row r="1228" s="173" customFormat="1" x14ac:dyDescent="0.35"/>
    <row r="1229" s="173" customFormat="1" x14ac:dyDescent="0.35"/>
    <row r="1230" s="173" customFormat="1" x14ac:dyDescent="0.35"/>
    <row r="1231" s="173" customFormat="1" x14ac:dyDescent="0.35"/>
    <row r="1232" s="173" customFormat="1" x14ac:dyDescent="0.35"/>
    <row r="1233" s="173" customFormat="1" x14ac:dyDescent="0.35"/>
    <row r="1234" s="173" customFormat="1" x14ac:dyDescent="0.35"/>
    <row r="1235" s="173" customFormat="1" x14ac:dyDescent="0.35"/>
    <row r="1236" s="173" customFormat="1" x14ac:dyDescent="0.35"/>
    <row r="1237" s="173" customFormat="1" x14ac:dyDescent="0.35"/>
    <row r="1238" s="173" customFormat="1" x14ac:dyDescent="0.35"/>
    <row r="1239" s="173" customFormat="1" x14ac:dyDescent="0.35"/>
    <row r="1240" s="173" customFormat="1" x14ac:dyDescent="0.35"/>
    <row r="1241" s="173" customFormat="1" x14ac:dyDescent="0.35"/>
    <row r="1242" s="173" customFormat="1" x14ac:dyDescent="0.35"/>
    <row r="1243" s="173" customFormat="1" x14ac:dyDescent="0.35"/>
    <row r="1244" s="173" customFormat="1" x14ac:dyDescent="0.35"/>
    <row r="1245" s="173" customFormat="1" x14ac:dyDescent="0.35"/>
    <row r="1246" s="173" customFormat="1" x14ac:dyDescent="0.35"/>
    <row r="1247" s="173" customFormat="1" x14ac:dyDescent="0.35"/>
    <row r="1248" s="173" customFormat="1" x14ac:dyDescent="0.35"/>
    <row r="1249" s="173" customFormat="1" x14ac:dyDescent="0.35"/>
    <row r="1250" s="173" customFormat="1" x14ac:dyDescent="0.35"/>
    <row r="1251" s="173" customFormat="1" x14ac:dyDescent="0.35"/>
    <row r="1252" s="173" customFormat="1" x14ac:dyDescent="0.35"/>
    <row r="1253" s="173" customFormat="1" x14ac:dyDescent="0.35"/>
    <row r="1254" s="173" customFormat="1" x14ac:dyDescent="0.35"/>
    <row r="1255" s="173" customFormat="1" x14ac:dyDescent="0.35"/>
    <row r="1256" s="173" customFormat="1" x14ac:dyDescent="0.35"/>
    <row r="1257" s="173" customFormat="1" x14ac:dyDescent="0.35"/>
    <row r="1258" s="173" customFormat="1" x14ac:dyDescent="0.35"/>
    <row r="1259" s="173" customFormat="1" x14ac:dyDescent="0.35"/>
    <row r="1260" s="173" customFormat="1" x14ac:dyDescent="0.35"/>
    <row r="1261" s="173" customFormat="1" x14ac:dyDescent="0.35"/>
    <row r="1262" s="173" customFormat="1" x14ac:dyDescent="0.35"/>
    <row r="1263" s="173" customFormat="1" x14ac:dyDescent="0.35"/>
    <row r="1264" s="173" customFormat="1" x14ac:dyDescent="0.35"/>
    <row r="1265" s="173" customFormat="1" x14ac:dyDescent="0.35"/>
    <row r="1266" s="173" customFormat="1" x14ac:dyDescent="0.35"/>
    <row r="1267" s="173" customFormat="1" x14ac:dyDescent="0.35"/>
    <row r="1268" s="173" customFormat="1" x14ac:dyDescent="0.35"/>
    <row r="1269" s="173" customFormat="1" x14ac:dyDescent="0.35"/>
    <row r="1270" s="173" customFormat="1" x14ac:dyDescent="0.35"/>
    <row r="1271" s="173" customFormat="1" x14ac:dyDescent="0.35"/>
    <row r="1272" s="173" customFormat="1" x14ac:dyDescent="0.35"/>
    <row r="1273" s="173" customFormat="1" x14ac:dyDescent="0.35"/>
    <row r="1274" s="173" customFormat="1" x14ac:dyDescent="0.35"/>
    <row r="1275" s="173" customFormat="1" x14ac:dyDescent="0.35"/>
    <row r="1276" s="173" customFormat="1" x14ac:dyDescent="0.35"/>
    <row r="1277" s="173" customFormat="1" x14ac:dyDescent="0.35"/>
    <row r="1278" s="173" customFormat="1" x14ac:dyDescent="0.35"/>
    <row r="1279" s="173" customFormat="1" x14ac:dyDescent="0.35"/>
    <row r="1280" s="173" customFormat="1" x14ac:dyDescent="0.35"/>
    <row r="1281" s="173" customFormat="1" x14ac:dyDescent="0.35"/>
    <row r="1282" s="173" customFormat="1" x14ac:dyDescent="0.35"/>
    <row r="1283" s="173" customFormat="1" x14ac:dyDescent="0.35"/>
    <row r="1284" s="173" customFormat="1" x14ac:dyDescent="0.35"/>
    <row r="1285" s="173" customFormat="1" x14ac:dyDescent="0.35"/>
    <row r="1286" s="173" customFormat="1" x14ac:dyDescent="0.35"/>
    <row r="1287" s="173" customFormat="1" x14ac:dyDescent="0.35"/>
    <row r="1288" s="173" customFormat="1" x14ac:dyDescent="0.35"/>
    <row r="1289" s="173" customFormat="1" x14ac:dyDescent="0.35"/>
    <row r="1290" s="173" customFormat="1" x14ac:dyDescent="0.35"/>
    <row r="1291" s="173" customFormat="1" x14ac:dyDescent="0.35"/>
    <row r="1292" s="173" customFormat="1" x14ac:dyDescent="0.35"/>
    <row r="1293" s="173" customFormat="1" x14ac:dyDescent="0.35"/>
    <row r="1294" s="173" customFormat="1" x14ac:dyDescent="0.35"/>
    <row r="1295" s="173" customFormat="1" x14ac:dyDescent="0.35"/>
    <row r="1296" s="173" customFormat="1" x14ac:dyDescent="0.35"/>
    <row r="1297" s="173" customFormat="1" x14ac:dyDescent="0.35"/>
    <row r="1298" s="173" customFormat="1" x14ac:dyDescent="0.35"/>
    <row r="1299" s="173" customFormat="1" x14ac:dyDescent="0.35"/>
    <row r="1300" s="173" customFormat="1" x14ac:dyDescent="0.35"/>
    <row r="1301" s="173" customFormat="1" x14ac:dyDescent="0.35"/>
    <row r="1302" s="173" customFormat="1" x14ac:dyDescent="0.35"/>
    <row r="1303" s="173" customFormat="1" x14ac:dyDescent="0.35"/>
    <row r="1304" s="173" customFormat="1" x14ac:dyDescent="0.35"/>
    <row r="1305" s="173" customFormat="1" x14ac:dyDescent="0.35"/>
    <row r="1306" s="173" customFormat="1" x14ac:dyDescent="0.35"/>
    <row r="1307" s="173" customFormat="1" x14ac:dyDescent="0.35"/>
    <row r="1308" s="173" customFormat="1" x14ac:dyDescent="0.35"/>
    <row r="1309" s="173" customFormat="1" x14ac:dyDescent="0.35"/>
    <row r="1310" s="173" customFormat="1" x14ac:dyDescent="0.35"/>
    <row r="1311" s="173" customFormat="1" x14ac:dyDescent="0.35"/>
    <row r="1312" s="173" customFormat="1" x14ac:dyDescent="0.35"/>
    <row r="1313" s="173" customFormat="1" x14ac:dyDescent="0.35"/>
    <row r="1314" s="173" customFormat="1" x14ac:dyDescent="0.35"/>
    <row r="1315" s="173" customFormat="1" x14ac:dyDescent="0.35"/>
    <row r="1316" s="173" customFormat="1" x14ac:dyDescent="0.35"/>
    <row r="1317" s="173" customFormat="1" x14ac:dyDescent="0.35"/>
    <row r="1318" s="173" customFormat="1" x14ac:dyDescent="0.35"/>
    <row r="1319" s="173" customFormat="1" x14ac:dyDescent="0.35"/>
    <row r="1320" s="173" customFormat="1" x14ac:dyDescent="0.35"/>
    <row r="1321" s="173" customFormat="1" x14ac:dyDescent="0.35"/>
    <row r="1322" s="173" customFormat="1" x14ac:dyDescent="0.35"/>
    <row r="1323" s="173" customFormat="1" x14ac:dyDescent="0.35"/>
    <row r="1324" s="173" customFormat="1" x14ac:dyDescent="0.35"/>
    <row r="1325" s="173" customFormat="1" x14ac:dyDescent="0.35"/>
    <row r="1326" s="173" customFormat="1" x14ac:dyDescent="0.35"/>
    <row r="1327" s="173" customFormat="1" x14ac:dyDescent="0.35"/>
    <row r="1328" s="173" customFormat="1" x14ac:dyDescent="0.35"/>
    <row r="1329" s="173" customFormat="1" x14ac:dyDescent="0.35"/>
    <row r="1330" s="173" customFormat="1" x14ac:dyDescent="0.35"/>
    <row r="1331" s="173" customFormat="1" x14ac:dyDescent="0.35"/>
    <row r="1332" s="173" customFormat="1" x14ac:dyDescent="0.35"/>
    <row r="1333" s="173" customFormat="1" x14ac:dyDescent="0.35"/>
    <row r="1334" s="173" customFormat="1" x14ac:dyDescent="0.35"/>
    <row r="1335" s="173" customFormat="1" x14ac:dyDescent="0.35"/>
    <row r="1336" s="173" customFormat="1" x14ac:dyDescent="0.35"/>
    <row r="1337" s="173" customFormat="1" x14ac:dyDescent="0.35"/>
    <row r="1338" s="173" customFormat="1" x14ac:dyDescent="0.35"/>
    <row r="1339" s="173" customFormat="1" x14ac:dyDescent="0.35"/>
    <row r="1340" s="173" customFormat="1" x14ac:dyDescent="0.35"/>
    <row r="1341" s="173" customFormat="1" x14ac:dyDescent="0.35"/>
    <row r="1342" s="173" customFormat="1" x14ac:dyDescent="0.35"/>
    <row r="1343" s="173" customFormat="1" x14ac:dyDescent="0.35"/>
    <row r="1344" s="173" customFormat="1" x14ac:dyDescent="0.35"/>
    <row r="1345" s="173" customFormat="1" x14ac:dyDescent="0.35"/>
    <row r="1346" s="173" customFormat="1" x14ac:dyDescent="0.35"/>
    <row r="1347" s="173" customFormat="1" x14ac:dyDescent="0.35"/>
    <row r="1348" s="173" customFormat="1" x14ac:dyDescent="0.35"/>
    <row r="1349" s="173" customFormat="1" x14ac:dyDescent="0.35"/>
    <row r="1350" s="173" customFormat="1" x14ac:dyDescent="0.35"/>
    <row r="1351" s="173" customFormat="1" x14ac:dyDescent="0.35"/>
    <row r="1352" s="173" customFormat="1" x14ac:dyDescent="0.35"/>
    <row r="1353" s="173" customFormat="1" x14ac:dyDescent="0.35"/>
    <row r="1354" s="173" customFormat="1" x14ac:dyDescent="0.35"/>
    <row r="1355" s="173" customFormat="1" x14ac:dyDescent="0.35"/>
    <row r="1356" s="173" customFormat="1" x14ac:dyDescent="0.35"/>
    <row r="1357" s="173" customFormat="1" x14ac:dyDescent="0.35"/>
    <row r="1358" s="173" customFormat="1" x14ac:dyDescent="0.35"/>
    <row r="1359" s="173" customFormat="1" x14ac:dyDescent="0.35"/>
    <row r="1360" s="173" customFormat="1" x14ac:dyDescent="0.35"/>
    <row r="1361" s="173" customFormat="1" x14ac:dyDescent="0.35"/>
    <row r="1362" s="173" customFormat="1" x14ac:dyDescent="0.35"/>
    <row r="1363" s="173" customFormat="1" x14ac:dyDescent="0.35"/>
    <row r="1364" s="173" customFormat="1" x14ac:dyDescent="0.35"/>
    <row r="1365" s="173" customFormat="1" x14ac:dyDescent="0.35"/>
    <row r="1366" s="173" customFormat="1" x14ac:dyDescent="0.35"/>
    <row r="1367" s="173" customFormat="1" x14ac:dyDescent="0.35"/>
    <row r="1368" s="173" customFormat="1" x14ac:dyDescent="0.35"/>
    <row r="1369" s="173" customFormat="1" x14ac:dyDescent="0.35"/>
    <row r="1370" s="173" customFormat="1" x14ac:dyDescent="0.35"/>
    <row r="1371" s="173" customFormat="1" x14ac:dyDescent="0.35"/>
    <row r="1372" s="173" customFormat="1" x14ac:dyDescent="0.35"/>
    <row r="1373" s="173" customFormat="1" x14ac:dyDescent="0.35"/>
    <row r="1374" s="173" customFormat="1" x14ac:dyDescent="0.35"/>
    <row r="1375" s="173" customFormat="1" x14ac:dyDescent="0.35"/>
    <row r="1376" s="173" customFormat="1" x14ac:dyDescent="0.35"/>
    <row r="1377" s="173" customFormat="1" x14ac:dyDescent="0.35"/>
    <row r="1378" s="173" customFormat="1" x14ac:dyDescent="0.35"/>
    <row r="1379" s="173" customFormat="1" x14ac:dyDescent="0.35"/>
    <row r="1380" s="173" customFormat="1" x14ac:dyDescent="0.35"/>
    <row r="1381" s="173" customFormat="1" x14ac:dyDescent="0.35"/>
    <row r="1382" s="173" customFormat="1" x14ac:dyDescent="0.35"/>
    <row r="1383" s="173" customFormat="1" x14ac:dyDescent="0.35"/>
    <row r="1384" s="173" customFormat="1" x14ac:dyDescent="0.35"/>
    <row r="1385" s="173" customFormat="1" x14ac:dyDescent="0.35"/>
    <row r="1386" s="173" customFormat="1" x14ac:dyDescent="0.35"/>
    <row r="1387" s="173" customFormat="1" x14ac:dyDescent="0.35"/>
    <row r="1388" s="173" customFormat="1" x14ac:dyDescent="0.35"/>
    <row r="1389" s="173" customFormat="1" x14ac:dyDescent="0.35"/>
    <row r="1390" s="173" customFormat="1" x14ac:dyDescent="0.35"/>
    <row r="1391" s="173" customFormat="1" x14ac:dyDescent="0.35"/>
    <row r="1392" s="173" customFormat="1" x14ac:dyDescent="0.35"/>
    <row r="1393" s="173" customFormat="1" x14ac:dyDescent="0.35"/>
    <row r="1394" s="173" customFormat="1" x14ac:dyDescent="0.35"/>
    <row r="1395" s="173" customFormat="1" x14ac:dyDescent="0.35"/>
    <row r="1396" s="173" customFormat="1" x14ac:dyDescent="0.35"/>
    <row r="1397" s="173" customFormat="1" x14ac:dyDescent="0.35"/>
    <row r="1398" s="173" customFormat="1" x14ac:dyDescent="0.35"/>
    <row r="1399" s="173" customFormat="1" x14ac:dyDescent="0.35"/>
    <row r="1400" s="173" customFormat="1" x14ac:dyDescent="0.35"/>
    <row r="1401" s="173" customFormat="1" x14ac:dyDescent="0.35"/>
    <row r="1402" s="173" customFormat="1" x14ac:dyDescent="0.35"/>
    <row r="1403" s="173" customFormat="1" x14ac:dyDescent="0.35"/>
    <row r="1404" s="173" customFormat="1" x14ac:dyDescent="0.35"/>
    <row r="1405" s="173" customFormat="1" x14ac:dyDescent="0.35"/>
    <row r="1406" s="173" customFormat="1" x14ac:dyDescent="0.35"/>
    <row r="1407" s="173" customFormat="1" x14ac:dyDescent="0.35"/>
    <row r="1408" s="173" customFormat="1" x14ac:dyDescent="0.35"/>
    <row r="1409" s="173" customFormat="1" x14ac:dyDescent="0.35"/>
    <row r="1410" s="173" customFormat="1" x14ac:dyDescent="0.35"/>
    <row r="1411" s="173" customFormat="1" x14ac:dyDescent="0.35"/>
    <row r="1412" s="173" customFormat="1" x14ac:dyDescent="0.35"/>
    <row r="1413" s="173" customFormat="1" x14ac:dyDescent="0.35"/>
    <row r="1414" s="173" customFormat="1" x14ac:dyDescent="0.35"/>
    <row r="1415" s="173" customFormat="1" x14ac:dyDescent="0.35"/>
    <row r="1416" s="173" customFormat="1" x14ac:dyDescent="0.35"/>
    <row r="1417" s="173" customFormat="1" x14ac:dyDescent="0.35"/>
    <row r="1418" s="173" customFormat="1" x14ac:dyDescent="0.35"/>
    <row r="1419" s="173" customFormat="1" x14ac:dyDescent="0.35"/>
    <row r="1420" s="173" customFormat="1" x14ac:dyDescent="0.35"/>
    <row r="1421" s="173" customFormat="1" x14ac:dyDescent="0.35"/>
    <row r="1422" s="173" customFormat="1" x14ac:dyDescent="0.35"/>
    <row r="1423" s="173" customFormat="1" x14ac:dyDescent="0.35"/>
    <row r="1424" s="173" customFormat="1" x14ac:dyDescent="0.35"/>
    <row r="1425" s="173" customFormat="1" x14ac:dyDescent="0.35"/>
    <row r="1426" s="173" customFormat="1" x14ac:dyDescent="0.35"/>
    <row r="1427" s="173" customFormat="1" x14ac:dyDescent="0.35"/>
    <row r="1428" s="173" customFormat="1" x14ac:dyDescent="0.35"/>
    <row r="1429" s="173" customFormat="1" x14ac:dyDescent="0.35"/>
    <row r="1430" s="173" customFormat="1" x14ac:dyDescent="0.35"/>
    <row r="1431" s="173" customFormat="1" x14ac:dyDescent="0.35"/>
    <row r="1432" s="173" customFormat="1" x14ac:dyDescent="0.35"/>
    <row r="1433" s="173" customFormat="1" x14ac:dyDescent="0.35"/>
    <row r="1434" s="173" customFormat="1" x14ac:dyDescent="0.35"/>
    <row r="1435" s="173" customFormat="1" x14ac:dyDescent="0.35"/>
    <row r="1436" s="173" customFormat="1" x14ac:dyDescent="0.35"/>
    <row r="1437" s="173" customFormat="1" x14ac:dyDescent="0.35"/>
    <row r="1438" s="173" customFormat="1" x14ac:dyDescent="0.35"/>
    <row r="1439" s="173" customFormat="1" x14ac:dyDescent="0.35"/>
    <row r="1440" s="173" customFormat="1" x14ac:dyDescent="0.35"/>
    <row r="1441" s="173" customFormat="1" x14ac:dyDescent="0.35"/>
    <row r="1442" s="173" customFormat="1" x14ac:dyDescent="0.35"/>
    <row r="1443" s="173" customFormat="1" x14ac:dyDescent="0.35"/>
    <row r="1444" s="173" customFormat="1" x14ac:dyDescent="0.35"/>
    <row r="1445" s="173" customFormat="1" x14ac:dyDescent="0.35"/>
    <row r="1446" s="173" customFormat="1" x14ac:dyDescent="0.35"/>
    <row r="1447" s="173" customFormat="1" x14ac:dyDescent="0.35"/>
    <row r="1448" s="173" customFormat="1" x14ac:dyDescent="0.35"/>
    <row r="1449" s="173" customFormat="1" x14ac:dyDescent="0.35"/>
    <row r="1450" s="173" customFormat="1" x14ac:dyDescent="0.35"/>
    <row r="1451" s="173" customFormat="1" x14ac:dyDescent="0.35"/>
    <row r="1452" s="173" customFormat="1" x14ac:dyDescent="0.35"/>
    <row r="1453" s="173" customFormat="1" x14ac:dyDescent="0.35"/>
    <row r="1454" s="173" customFormat="1" x14ac:dyDescent="0.35"/>
    <row r="1455" s="173" customFormat="1" x14ac:dyDescent="0.35"/>
    <row r="1456" s="173" customFormat="1" x14ac:dyDescent="0.35"/>
    <row r="1457" s="173" customFormat="1" x14ac:dyDescent="0.35"/>
    <row r="1458" s="173" customFormat="1" x14ac:dyDescent="0.35"/>
    <row r="1459" s="173" customFormat="1" x14ac:dyDescent="0.35"/>
    <row r="1460" s="173" customFormat="1" x14ac:dyDescent="0.35"/>
    <row r="1461" s="173" customFormat="1" x14ac:dyDescent="0.35"/>
    <row r="1462" s="173" customFormat="1" x14ac:dyDescent="0.35"/>
    <row r="1463" s="173" customFormat="1" x14ac:dyDescent="0.35"/>
    <row r="1464" s="173" customFormat="1" x14ac:dyDescent="0.35"/>
    <row r="1465" s="173" customFormat="1" x14ac:dyDescent="0.35"/>
    <row r="1466" s="173" customFormat="1" x14ac:dyDescent="0.35"/>
    <row r="1467" s="173" customFormat="1" x14ac:dyDescent="0.35"/>
    <row r="1468" s="173" customFormat="1" x14ac:dyDescent="0.35"/>
    <row r="1469" s="173" customFormat="1" x14ac:dyDescent="0.35"/>
    <row r="1470" s="173" customFormat="1" x14ac:dyDescent="0.35"/>
    <row r="1471" s="173" customFormat="1" x14ac:dyDescent="0.35"/>
    <row r="1472" s="173" customFormat="1" x14ac:dyDescent="0.35"/>
    <row r="1473" s="173" customFormat="1" x14ac:dyDescent="0.35"/>
    <row r="1474" s="173" customFormat="1" x14ac:dyDescent="0.35"/>
    <row r="1475" s="173" customFormat="1" x14ac:dyDescent="0.35"/>
    <row r="1476" s="173" customFormat="1" x14ac:dyDescent="0.35"/>
    <row r="1477" s="173" customFormat="1" x14ac:dyDescent="0.35"/>
    <row r="1478" s="173" customFormat="1" x14ac:dyDescent="0.35"/>
    <row r="1479" s="173" customFormat="1" x14ac:dyDescent="0.35"/>
    <row r="1480" s="173" customFormat="1" x14ac:dyDescent="0.35"/>
    <row r="1481" s="173" customFormat="1" x14ac:dyDescent="0.35"/>
    <row r="1482" s="173" customFormat="1" x14ac:dyDescent="0.35"/>
    <row r="1483" s="173" customFormat="1" x14ac:dyDescent="0.35"/>
    <row r="1484" s="173" customFormat="1" x14ac:dyDescent="0.35"/>
    <row r="1485" s="173" customFormat="1" x14ac:dyDescent="0.35"/>
    <row r="1486" s="173" customFormat="1" x14ac:dyDescent="0.35"/>
    <row r="1487" s="173" customFormat="1" x14ac:dyDescent="0.35"/>
    <row r="1488" s="173" customFormat="1" x14ac:dyDescent="0.35"/>
    <row r="1489" s="173" customFormat="1" x14ac:dyDescent="0.35"/>
    <row r="1490" s="173" customFormat="1" x14ac:dyDescent="0.35"/>
    <row r="1491" s="173" customFormat="1" x14ac:dyDescent="0.35"/>
    <row r="1492" s="173" customFormat="1" x14ac:dyDescent="0.35"/>
    <row r="1493" s="173" customFormat="1" x14ac:dyDescent="0.35"/>
    <row r="1494" s="173" customFormat="1" x14ac:dyDescent="0.35"/>
    <row r="1495" s="173" customFormat="1" x14ac:dyDescent="0.35"/>
    <row r="1496" s="173" customFormat="1" x14ac:dyDescent="0.35"/>
    <row r="1497" s="173" customFormat="1" x14ac:dyDescent="0.35"/>
    <row r="1498" s="173" customFormat="1" x14ac:dyDescent="0.35"/>
    <row r="1499" s="173" customFormat="1" x14ac:dyDescent="0.35"/>
    <row r="1500" s="173" customFormat="1" x14ac:dyDescent="0.35"/>
    <row r="1501" s="173" customFormat="1" x14ac:dyDescent="0.35"/>
    <row r="1502" s="173" customFormat="1" x14ac:dyDescent="0.35"/>
    <row r="1503" s="173" customFormat="1" x14ac:dyDescent="0.35"/>
    <row r="1504" s="173" customFormat="1" x14ac:dyDescent="0.35"/>
    <row r="1505" s="173" customFormat="1" x14ac:dyDescent="0.35"/>
    <row r="1506" s="173" customFormat="1" x14ac:dyDescent="0.35"/>
    <row r="1507" s="173" customFormat="1" x14ac:dyDescent="0.35"/>
    <row r="1508" s="173" customFormat="1" x14ac:dyDescent="0.35"/>
    <row r="1509" s="173" customFormat="1" x14ac:dyDescent="0.35"/>
    <row r="1510" s="173" customFormat="1" x14ac:dyDescent="0.35"/>
    <row r="1511" s="173" customFormat="1" x14ac:dyDescent="0.35"/>
    <row r="1512" s="173" customFormat="1" x14ac:dyDescent="0.35"/>
    <row r="1513" s="173" customFormat="1" x14ac:dyDescent="0.35"/>
    <row r="1514" s="173" customFormat="1" x14ac:dyDescent="0.35"/>
    <row r="1515" s="173" customFormat="1" x14ac:dyDescent="0.35"/>
    <row r="1516" s="173" customFormat="1" x14ac:dyDescent="0.35"/>
    <row r="1517" s="173" customFormat="1" x14ac:dyDescent="0.35"/>
    <row r="1518" s="173" customFormat="1" x14ac:dyDescent="0.35"/>
    <row r="1519" s="173" customFormat="1" x14ac:dyDescent="0.35"/>
    <row r="1520" s="173" customFormat="1" x14ac:dyDescent="0.35"/>
    <row r="1521" s="173" customFormat="1" x14ac:dyDescent="0.35"/>
    <row r="1522" s="173" customFormat="1" x14ac:dyDescent="0.35"/>
    <row r="1523" s="173" customFormat="1" x14ac:dyDescent="0.35"/>
    <row r="1524" s="173" customFormat="1" x14ac:dyDescent="0.35"/>
    <row r="1525" s="173" customFormat="1" x14ac:dyDescent="0.35"/>
    <row r="1526" s="173" customFormat="1" x14ac:dyDescent="0.35"/>
    <row r="1527" s="173" customFormat="1" x14ac:dyDescent="0.35"/>
    <row r="1528" s="173" customFormat="1" x14ac:dyDescent="0.35"/>
    <row r="1529" s="173" customFormat="1" x14ac:dyDescent="0.35"/>
    <row r="1530" s="173" customFormat="1" x14ac:dyDescent="0.35"/>
    <row r="1531" s="173" customFormat="1" x14ac:dyDescent="0.35"/>
    <row r="1532" s="173" customFormat="1" x14ac:dyDescent="0.35"/>
    <row r="1533" s="173" customFormat="1" x14ac:dyDescent="0.35"/>
    <row r="1534" s="173" customFormat="1" x14ac:dyDescent="0.35"/>
    <row r="1535" s="173" customFormat="1" x14ac:dyDescent="0.35"/>
    <row r="1536" s="173" customFormat="1" x14ac:dyDescent="0.35"/>
    <row r="1537" s="173" customFormat="1" x14ac:dyDescent="0.35"/>
    <row r="1538" s="173" customFormat="1" x14ac:dyDescent="0.35"/>
    <row r="1539" s="173" customFormat="1" x14ac:dyDescent="0.35"/>
    <row r="1540" s="173" customFormat="1" x14ac:dyDescent="0.35"/>
    <row r="1541" s="173" customFormat="1" x14ac:dyDescent="0.35"/>
    <row r="1542" s="173" customFormat="1" x14ac:dyDescent="0.35"/>
    <row r="1543" s="173" customFormat="1" x14ac:dyDescent="0.35"/>
    <row r="1544" s="173" customFormat="1" x14ac:dyDescent="0.35"/>
    <row r="1545" s="173" customFormat="1" x14ac:dyDescent="0.35"/>
    <row r="1546" s="173" customFormat="1" x14ac:dyDescent="0.35"/>
    <row r="1547" s="173" customFormat="1" x14ac:dyDescent="0.35"/>
    <row r="1548" s="173" customFormat="1" x14ac:dyDescent="0.35"/>
    <row r="1549" s="173" customFormat="1" x14ac:dyDescent="0.35"/>
    <row r="1550" s="173" customFormat="1" x14ac:dyDescent="0.35"/>
    <row r="1551" s="173" customFormat="1" x14ac:dyDescent="0.35"/>
    <row r="1552" s="173" customFormat="1" x14ac:dyDescent="0.35"/>
    <row r="1553" s="173" customFormat="1" x14ac:dyDescent="0.35"/>
    <row r="1554" s="173" customFormat="1" x14ac:dyDescent="0.35"/>
    <row r="1555" s="173" customFormat="1" x14ac:dyDescent="0.35"/>
    <row r="1556" s="173" customFormat="1" x14ac:dyDescent="0.35"/>
    <row r="1557" s="173" customFormat="1" x14ac:dyDescent="0.35"/>
    <row r="1558" s="173" customFormat="1" x14ac:dyDescent="0.35"/>
    <row r="1559" s="173" customFormat="1" x14ac:dyDescent="0.35"/>
    <row r="1560" s="173" customFormat="1" x14ac:dyDescent="0.35"/>
    <row r="1561" s="173" customFormat="1" x14ac:dyDescent="0.35"/>
    <row r="1562" s="173" customFormat="1" x14ac:dyDescent="0.35"/>
    <row r="1563" s="173" customFormat="1" x14ac:dyDescent="0.35"/>
    <row r="1564" s="173" customFormat="1" x14ac:dyDescent="0.35"/>
    <row r="1565" s="173" customFormat="1" x14ac:dyDescent="0.35"/>
    <row r="1566" s="173" customFormat="1" x14ac:dyDescent="0.35"/>
    <row r="1567" s="173" customFormat="1" x14ac:dyDescent="0.35"/>
    <row r="1568" s="173" customFormat="1" x14ac:dyDescent="0.35"/>
    <row r="1569" s="173" customFormat="1" x14ac:dyDescent="0.35"/>
    <row r="1570" s="173" customFormat="1" x14ac:dyDescent="0.35"/>
    <row r="1571" s="173" customFormat="1" x14ac:dyDescent="0.35"/>
    <row r="1572" s="173" customFormat="1" x14ac:dyDescent="0.35"/>
    <row r="1573" s="173" customFormat="1" x14ac:dyDescent="0.35"/>
    <row r="1574" s="173" customFormat="1" x14ac:dyDescent="0.35"/>
    <row r="1575" s="173" customFormat="1" x14ac:dyDescent="0.35"/>
    <row r="1576" s="173" customFormat="1" x14ac:dyDescent="0.35"/>
    <row r="1577" s="173" customFormat="1" x14ac:dyDescent="0.35"/>
    <row r="1578" s="173" customFormat="1" x14ac:dyDescent="0.35"/>
    <row r="1579" s="173" customFormat="1" x14ac:dyDescent="0.35"/>
    <row r="1580" s="173" customFormat="1" x14ac:dyDescent="0.35"/>
    <row r="1581" s="173" customFormat="1" x14ac:dyDescent="0.35"/>
    <row r="1582" s="173" customFormat="1" x14ac:dyDescent="0.35"/>
    <row r="1583" s="173" customFormat="1" x14ac:dyDescent="0.35"/>
    <row r="1584" s="173" customFormat="1" x14ac:dyDescent="0.35"/>
    <row r="1585" s="173" customFormat="1" x14ac:dyDescent="0.35"/>
    <row r="1586" s="173" customFormat="1" x14ac:dyDescent="0.35"/>
    <row r="1587" s="173" customFormat="1" x14ac:dyDescent="0.35"/>
    <row r="1588" s="173" customFormat="1" x14ac:dyDescent="0.35"/>
    <row r="1589" s="173" customFormat="1" x14ac:dyDescent="0.35"/>
    <row r="1590" s="173" customFormat="1" x14ac:dyDescent="0.35"/>
    <row r="1591" s="173" customFormat="1" x14ac:dyDescent="0.35"/>
    <row r="1592" s="173" customFormat="1" x14ac:dyDescent="0.35"/>
    <row r="1593" s="173" customFormat="1" x14ac:dyDescent="0.35"/>
    <row r="1594" s="173" customFormat="1" x14ac:dyDescent="0.35"/>
    <row r="1595" s="173" customFormat="1" x14ac:dyDescent="0.35"/>
    <row r="1596" s="173" customFormat="1" x14ac:dyDescent="0.35"/>
    <row r="1597" s="173" customFormat="1" x14ac:dyDescent="0.35"/>
    <row r="1598" s="173" customFormat="1" x14ac:dyDescent="0.35"/>
    <row r="1599" s="173" customFormat="1" x14ac:dyDescent="0.35"/>
    <row r="1600" s="173" customFormat="1" x14ac:dyDescent="0.35"/>
    <row r="1601" s="173" customFormat="1" x14ac:dyDescent="0.35"/>
    <row r="1602" s="173" customFormat="1" x14ac:dyDescent="0.35"/>
    <row r="1603" s="173" customFormat="1" x14ac:dyDescent="0.35"/>
    <row r="1604" s="173" customFormat="1" x14ac:dyDescent="0.35"/>
    <row r="1605" s="173" customFormat="1" x14ac:dyDescent="0.35"/>
    <row r="1606" s="173" customFormat="1" x14ac:dyDescent="0.35"/>
    <row r="1607" s="173" customFormat="1" x14ac:dyDescent="0.35"/>
    <row r="1608" s="173" customFormat="1" x14ac:dyDescent="0.35"/>
    <row r="1609" s="173" customFormat="1" x14ac:dyDescent="0.35"/>
    <row r="1610" s="173" customFormat="1" x14ac:dyDescent="0.35"/>
    <row r="1611" s="173" customFormat="1" x14ac:dyDescent="0.35"/>
    <row r="1612" s="173" customFormat="1" x14ac:dyDescent="0.35"/>
    <row r="1613" s="173" customFormat="1" x14ac:dyDescent="0.35"/>
    <row r="1614" s="173" customFormat="1" x14ac:dyDescent="0.35"/>
    <row r="1615" s="173" customFormat="1" x14ac:dyDescent="0.35"/>
    <row r="1616" s="173" customFormat="1" x14ac:dyDescent="0.35"/>
    <row r="1617" s="173" customFormat="1" x14ac:dyDescent="0.35"/>
    <row r="1618" s="173" customFormat="1" x14ac:dyDescent="0.35"/>
    <row r="1619" s="173" customFormat="1" x14ac:dyDescent="0.35"/>
    <row r="1620" s="173" customFormat="1" x14ac:dyDescent="0.35"/>
    <row r="1621" s="173" customFormat="1" x14ac:dyDescent="0.35"/>
    <row r="1622" s="173" customFormat="1" x14ac:dyDescent="0.35"/>
    <row r="1623" s="173" customFormat="1" x14ac:dyDescent="0.35"/>
    <row r="1624" s="173" customFormat="1" x14ac:dyDescent="0.35"/>
    <row r="1625" s="173" customFormat="1" x14ac:dyDescent="0.35"/>
    <row r="1626" s="173" customFormat="1" x14ac:dyDescent="0.35"/>
    <row r="1627" s="173" customFormat="1" x14ac:dyDescent="0.35"/>
    <row r="1628" s="173" customFormat="1" x14ac:dyDescent="0.35"/>
    <row r="1629" s="173" customFormat="1" x14ac:dyDescent="0.35"/>
    <row r="1630" s="173" customFormat="1" x14ac:dyDescent="0.35"/>
    <row r="1631" s="173" customFormat="1" x14ac:dyDescent="0.35"/>
    <row r="1632" s="173" customFormat="1" x14ac:dyDescent="0.35"/>
    <row r="1633" s="173" customFormat="1" x14ac:dyDescent="0.35"/>
    <row r="1634" s="173" customFormat="1" x14ac:dyDescent="0.35"/>
    <row r="1635" s="173" customFormat="1" x14ac:dyDescent="0.35"/>
    <row r="1636" s="173" customFormat="1" x14ac:dyDescent="0.35"/>
    <row r="1637" s="173" customFormat="1" x14ac:dyDescent="0.35"/>
    <row r="1638" s="173" customFormat="1" x14ac:dyDescent="0.35"/>
    <row r="1639" s="173" customFormat="1" x14ac:dyDescent="0.35"/>
    <row r="1640" s="173" customFormat="1" x14ac:dyDescent="0.35"/>
    <row r="1641" s="173" customFormat="1" x14ac:dyDescent="0.35"/>
    <row r="1642" s="173" customFormat="1" x14ac:dyDescent="0.35"/>
    <row r="1643" s="173" customFormat="1" x14ac:dyDescent="0.35"/>
    <row r="1644" s="173" customFormat="1" x14ac:dyDescent="0.35"/>
    <row r="1645" s="173" customFormat="1" x14ac:dyDescent="0.35"/>
    <row r="1646" s="173" customFormat="1" x14ac:dyDescent="0.35"/>
    <row r="1647" s="173" customFormat="1" x14ac:dyDescent="0.35"/>
    <row r="1648" s="173" customFormat="1" x14ac:dyDescent="0.35"/>
    <row r="1649" s="173" customFormat="1" x14ac:dyDescent="0.35"/>
    <row r="1650" s="173" customFormat="1" x14ac:dyDescent="0.35"/>
    <row r="1651" s="173" customFormat="1" x14ac:dyDescent="0.35"/>
    <row r="1652" s="173" customFormat="1" x14ac:dyDescent="0.35"/>
    <row r="1653" s="173" customFormat="1" x14ac:dyDescent="0.35"/>
    <row r="1654" s="173" customFormat="1" x14ac:dyDescent="0.35"/>
    <row r="1655" s="173" customFormat="1" x14ac:dyDescent="0.35"/>
    <row r="1656" s="173" customFormat="1" x14ac:dyDescent="0.35"/>
    <row r="1657" s="173" customFormat="1" x14ac:dyDescent="0.35"/>
    <row r="1658" s="173" customFormat="1" x14ac:dyDescent="0.35"/>
    <row r="1659" s="173" customFormat="1" x14ac:dyDescent="0.35"/>
    <row r="1660" s="173" customFormat="1" x14ac:dyDescent="0.35"/>
    <row r="1661" s="173" customFormat="1" x14ac:dyDescent="0.35"/>
    <row r="1662" s="173" customFormat="1" x14ac:dyDescent="0.35"/>
    <row r="1663" s="173" customFormat="1" x14ac:dyDescent="0.35"/>
    <row r="1664" s="173" customFormat="1" x14ac:dyDescent="0.35"/>
    <row r="1665" s="173" customFormat="1" x14ac:dyDescent="0.35"/>
    <row r="1666" s="173" customFormat="1" x14ac:dyDescent="0.35"/>
    <row r="1667" s="173" customFormat="1" x14ac:dyDescent="0.35"/>
    <row r="1668" s="173" customFormat="1" x14ac:dyDescent="0.35"/>
    <row r="1669" s="173" customFormat="1" x14ac:dyDescent="0.35"/>
    <row r="1670" s="173" customFormat="1" x14ac:dyDescent="0.35"/>
    <row r="1671" s="173" customFormat="1" x14ac:dyDescent="0.35"/>
    <row r="1672" s="173" customFormat="1" x14ac:dyDescent="0.35"/>
    <row r="1673" s="173" customFormat="1" x14ac:dyDescent="0.35"/>
    <row r="1674" s="173" customFormat="1" x14ac:dyDescent="0.35"/>
    <row r="1675" s="173" customFormat="1" x14ac:dyDescent="0.35"/>
    <row r="1676" s="173" customFormat="1" x14ac:dyDescent="0.35"/>
    <row r="1677" s="173" customFormat="1" x14ac:dyDescent="0.35"/>
    <row r="1678" s="173" customFormat="1" x14ac:dyDescent="0.35"/>
    <row r="1679" s="173" customFormat="1" x14ac:dyDescent="0.35"/>
    <row r="1680" s="173" customFormat="1" x14ac:dyDescent="0.35"/>
    <row r="1681" s="173" customFormat="1" x14ac:dyDescent="0.35"/>
    <row r="1682" s="173" customFormat="1" x14ac:dyDescent="0.35"/>
    <row r="1683" s="173" customFormat="1" x14ac:dyDescent="0.35"/>
    <row r="1684" s="173" customFormat="1" x14ac:dyDescent="0.35"/>
    <row r="1685" s="173" customFormat="1" x14ac:dyDescent="0.35"/>
    <row r="1686" s="173" customFormat="1" x14ac:dyDescent="0.35"/>
    <row r="1687" s="173" customFormat="1" x14ac:dyDescent="0.35"/>
    <row r="1688" s="173" customFormat="1" x14ac:dyDescent="0.35"/>
    <row r="1689" s="173" customFormat="1" x14ac:dyDescent="0.35"/>
    <row r="1690" s="173" customFormat="1" x14ac:dyDescent="0.35"/>
    <row r="1691" s="173" customFormat="1" x14ac:dyDescent="0.35"/>
    <row r="1692" s="173" customFormat="1" x14ac:dyDescent="0.35"/>
    <row r="1693" s="173" customFormat="1" x14ac:dyDescent="0.35"/>
    <row r="1694" s="173" customFormat="1" x14ac:dyDescent="0.35"/>
    <row r="1695" s="173" customFormat="1" x14ac:dyDescent="0.35"/>
    <row r="1696" s="173" customFormat="1" x14ac:dyDescent="0.35"/>
    <row r="1697" s="173" customFormat="1" x14ac:dyDescent="0.35"/>
    <row r="1698" s="173" customFormat="1" x14ac:dyDescent="0.35"/>
    <row r="1699" s="173" customFormat="1" x14ac:dyDescent="0.35"/>
    <row r="1700" s="173" customFormat="1" x14ac:dyDescent="0.35"/>
    <row r="1701" s="173" customFormat="1" x14ac:dyDescent="0.35"/>
    <row r="1702" s="173" customFormat="1" x14ac:dyDescent="0.35"/>
    <row r="1703" s="173" customFormat="1" x14ac:dyDescent="0.35"/>
    <row r="1704" s="173" customFormat="1" x14ac:dyDescent="0.35"/>
    <row r="1705" s="173" customFormat="1" x14ac:dyDescent="0.35"/>
    <row r="1706" s="173" customFormat="1" x14ac:dyDescent="0.35"/>
    <row r="1707" s="173" customFormat="1" x14ac:dyDescent="0.35"/>
    <row r="1708" s="173" customFormat="1" x14ac:dyDescent="0.35"/>
    <row r="1709" s="173" customFormat="1" x14ac:dyDescent="0.35"/>
    <row r="1710" s="173" customFormat="1" x14ac:dyDescent="0.35"/>
    <row r="1711" s="173" customFormat="1" x14ac:dyDescent="0.35"/>
    <row r="1712" s="173" customFormat="1" x14ac:dyDescent="0.35"/>
    <row r="1713" s="173" customFormat="1" x14ac:dyDescent="0.35"/>
    <row r="1714" s="173" customFormat="1" x14ac:dyDescent="0.35"/>
    <row r="1715" s="173" customFormat="1" x14ac:dyDescent="0.35"/>
    <row r="1716" s="173" customFormat="1" x14ac:dyDescent="0.35"/>
    <row r="1717" s="173" customFormat="1" x14ac:dyDescent="0.35"/>
    <row r="1718" s="173" customFormat="1" x14ac:dyDescent="0.35"/>
    <row r="1719" s="173" customFormat="1" x14ac:dyDescent="0.35"/>
    <row r="1720" s="173" customFormat="1" x14ac:dyDescent="0.35"/>
    <row r="1721" s="173" customFormat="1" x14ac:dyDescent="0.35"/>
    <row r="1722" s="173" customFormat="1" x14ac:dyDescent="0.35"/>
    <row r="1723" s="173" customFormat="1" x14ac:dyDescent="0.35"/>
    <row r="1724" s="173" customFormat="1" x14ac:dyDescent="0.35"/>
    <row r="1725" s="173" customFormat="1" x14ac:dyDescent="0.35"/>
    <row r="1726" s="173" customFormat="1" x14ac:dyDescent="0.35"/>
    <row r="1727" s="173" customFormat="1" x14ac:dyDescent="0.35"/>
    <row r="1728" s="173" customFormat="1" x14ac:dyDescent="0.35"/>
    <row r="1729" s="173" customFormat="1" x14ac:dyDescent="0.35"/>
    <row r="1730" s="173" customFormat="1" x14ac:dyDescent="0.35"/>
    <row r="1731" s="173" customFormat="1" x14ac:dyDescent="0.35"/>
    <row r="1732" s="173" customFormat="1" x14ac:dyDescent="0.35"/>
    <row r="1733" s="173" customFormat="1" x14ac:dyDescent="0.35"/>
    <row r="1734" s="173" customFormat="1" x14ac:dyDescent="0.35"/>
    <row r="1735" s="173" customFormat="1" x14ac:dyDescent="0.35"/>
    <row r="1736" s="173" customFormat="1" x14ac:dyDescent="0.35"/>
    <row r="1737" s="173" customFormat="1" x14ac:dyDescent="0.35"/>
    <row r="1738" s="173" customFormat="1" x14ac:dyDescent="0.35"/>
    <row r="1739" s="173" customFormat="1" x14ac:dyDescent="0.35"/>
    <row r="1740" s="173" customFormat="1" x14ac:dyDescent="0.35"/>
    <row r="1741" s="173" customFormat="1" x14ac:dyDescent="0.35"/>
    <row r="1742" s="173" customFormat="1" x14ac:dyDescent="0.35"/>
    <row r="1743" s="173" customFormat="1" x14ac:dyDescent="0.35"/>
    <row r="1744" s="173" customFormat="1" x14ac:dyDescent="0.35"/>
    <row r="1745" s="173" customFormat="1" x14ac:dyDescent="0.35"/>
    <row r="1746" s="173" customFormat="1" x14ac:dyDescent="0.35"/>
    <row r="1747" s="173" customFormat="1" x14ac:dyDescent="0.35"/>
    <row r="1748" s="173" customFormat="1" x14ac:dyDescent="0.35"/>
    <row r="1749" s="173" customFormat="1" x14ac:dyDescent="0.35"/>
    <row r="1750" s="173" customFormat="1" x14ac:dyDescent="0.35"/>
    <row r="1751" s="173" customFormat="1" x14ac:dyDescent="0.35"/>
    <row r="1752" s="173" customFormat="1" x14ac:dyDescent="0.35"/>
    <row r="1753" s="173" customFormat="1" x14ac:dyDescent="0.35"/>
    <row r="1754" s="173" customFormat="1" x14ac:dyDescent="0.35"/>
    <row r="1755" s="173" customFormat="1" x14ac:dyDescent="0.35"/>
    <row r="1756" s="173" customFormat="1" x14ac:dyDescent="0.35"/>
    <row r="1757" s="173" customFormat="1" x14ac:dyDescent="0.35"/>
    <row r="1758" s="173" customFormat="1" x14ac:dyDescent="0.35"/>
    <row r="1759" s="173" customFormat="1" x14ac:dyDescent="0.35"/>
    <row r="1760" s="173" customFormat="1" x14ac:dyDescent="0.35"/>
    <row r="1761" s="173" customFormat="1" x14ac:dyDescent="0.35"/>
    <row r="1762" s="173" customFormat="1" x14ac:dyDescent="0.35"/>
    <row r="1763" s="173" customFormat="1" x14ac:dyDescent="0.35"/>
    <row r="1764" s="173" customFormat="1" x14ac:dyDescent="0.35"/>
    <row r="1765" s="173" customFormat="1" x14ac:dyDescent="0.35"/>
    <row r="1766" s="173" customFormat="1" x14ac:dyDescent="0.35"/>
    <row r="1767" s="173" customFormat="1" x14ac:dyDescent="0.35"/>
    <row r="1768" s="173" customFormat="1" x14ac:dyDescent="0.35"/>
    <row r="1769" s="173" customFormat="1" x14ac:dyDescent="0.35"/>
    <row r="1770" s="173" customFormat="1" x14ac:dyDescent="0.35"/>
    <row r="1771" s="173" customFormat="1" x14ac:dyDescent="0.35"/>
    <row r="1772" s="173" customFormat="1" x14ac:dyDescent="0.35"/>
    <row r="1773" s="173" customFormat="1" x14ac:dyDescent="0.35"/>
    <row r="1774" s="173" customFormat="1" x14ac:dyDescent="0.35"/>
    <row r="1775" s="173" customFormat="1" x14ac:dyDescent="0.35"/>
    <row r="1776" s="173" customFormat="1" x14ac:dyDescent="0.35"/>
    <row r="1777" s="173" customFormat="1" x14ac:dyDescent="0.35"/>
    <row r="1778" s="173" customFormat="1" x14ac:dyDescent="0.35"/>
    <row r="1779" s="173" customFormat="1" x14ac:dyDescent="0.35"/>
    <row r="1780" s="173" customFormat="1" x14ac:dyDescent="0.35"/>
    <row r="1781" s="173" customFormat="1" x14ac:dyDescent="0.35"/>
    <row r="1782" s="173" customFormat="1" x14ac:dyDescent="0.35"/>
    <row r="1783" s="173" customFormat="1" x14ac:dyDescent="0.35"/>
    <row r="1784" s="173" customFormat="1" x14ac:dyDescent="0.35"/>
    <row r="1785" s="173" customFormat="1" x14ac:dyDescent="0.35"/>
    <row r="1786" s="173" customFormat="1" x14ac:dyDescent="0.35"/>
    <row r="1787" s="173" customFormat="1" x14ac:dyDescent="0.35"/>
    <row r="1788" s="173" customFormat="1" x14ac:dyDescent="0.35"/>
    <row r="1789" s="173" customFormat="1" x14ac:dyDescent="0.35"/>
    <row r="1790" s="173" customFormat="1" x14ac:dyDescent="0.35"/>
    <row r="1791" s="173" customFormat="1" x14ac:dyDescent="0.35"/>
    <row r="1792" s="173" customFormat="1" x14ac:dyDescent="0.35"/>
    <row r="1793" s="173" customFormat="1" x14ac:dyDescent="0.35"/>
    <row r="1794" s="173" customFormat="1" x14ac:dyDescent="0.35"/>
    <row r="1795" s="173" customFormat="1" x14ac:dyDescent="0.35"/>
    <row r="1796" s="173" customFormat="1" x14ac:dyDescent="0.35"/>
    <row r="1797" s="173" customFormat="1" x14ac:dyDescent="0.35"/>
    <row r="1798" s="173" customFormat="1" x14ac:dyDescent="0.35"/>
    <row r="1799" s="173" customFormat="1" x14ac:dyDescent="0.35"/>
    <row r="1800" s="173" customFormat="1" x14ac:dyDescent="0.35"/>
    <row r="1801" s="173" customFormat="1" x14ac:dyDescent="0.35"/>
    <row r="1802" s="173" customFormat="1" x14ac:dyDescent="0.35"/>
    <row r="1803" s="173" customFormat="1" x14ac:dyDescent="0.35"/>
    <row r="1804" s="173" customFormat="1" x14ac:dyDescent="0.35"/>
    <row r="1805" s="173" customFormat="1" x14ac:dyDescent="0.35"/>
    <row r="1806" s="173" customFormat="1" x14ac:dyDescent="0.35"/>
    <row r="1807" s="173" customFormat="1" x14ac:dyDescent="0.35"/>
    <row r="1808" s="173" customFormat="1" x14ac:dyDescent="0.35"/>
    <row r="1809" s="173" customFormat="1" x14ac:dyDescent="0.35"/>
    <row r="1810" s="173" customFormat="1" x14ac:dyDescent="0.35"/>
    <row r="1811" s="173" customFormat="1" x14ac:dyDescent="0.35"/>
    <row r="1812" s="173" customFormat="1" x14ac:dyDescent="0.35"/>
    <row r="1813" s="173" customFormat="1" x14ac:dyDescent="0.35"/>
    <row r="1814" s="173" customFormat="1" x14ac:dyDescent="0.35"/>
    <row r="1815" s="173" customFormat="1" x14ac:dyDescent="0.35"/>
    <row r="1816" s="173" customFormat="1" x14ac:dyDescent="0.35"/>
    <row r="1817" s="173" customFormat="1" x14ac:dyDescent="0.35"/>
    <row r="1818" s="173" customFormat="1" x14ac:dyDescent="0.35"/>
    <row r="1819" s="173" customFormat="1" x14ac:dyDescent="0.35"/>
    <row r="1820" s="173" customFormat="1" x14ac:dyDescent="0.35"/>
    <row r="1821" s="173" customFormat="1" x14ac:dyDescent="0.35"/>
    <row r="1822" s="173" customFormat="1" x14ac:dyDescent="0.35"/>
    <row r="1823" s="173" customFormat="1" x14ac:dyDescent="0.35"/>
    <row r="1824" s="173" customFormat="1" x14ac:dyDescent="0.35"/>
    <row r="1825" s="173" customFormat="1" x14ac:dyDescent="0.35"/>
    <row r="1826" s="173" customFormat="1" x14ac:dyDescent="0.35"/>
    <row r="1827" s="173" customFormat="1" x14ac:dyDescent="0.35"/>
    <row r="1828" s="173" customFormat="1" x14ac:dyDescent="0.35"/>
    <row r="1829" s="173" customFormat="1" x14ac:dyDescent="0.35"/>
    <row r="1830" s="173" customFormat="1" x14ac:dyDescent="0.35"/>
    <row r="1831" s="173" customFormat="1" x14ac:dyDescent="0.35"/>
    <row r="1832" s="173" customFormat="1" x14ac:dyDescent="0.35"/>
    <row r="1833" s="173" customFormat="1" x14ac:dyDescent="0.35"/>
    <row r="1834" s="173" customFormat="1" x14ac:dyDescent="0.35"/>
    <row r="1835" s="173" customFormat="1" x14ac:dyDescent="0.35"/>
    <row r="1836" s="173" customFormat="1" x14ac:dyDescent="0.35"/>
    <row r="1837" s="173" customFormat="1" x14ac:dyDescent="0.35"/>
    <row r="1838" s="173" customFormat="1" x14ac:dyDescent="0.35"/>
    <row r="1839" s="173" customFormat="1" x14ac:dyDescent="0.35"/>
    <row r="1840" s="173" customFormat="1" x14ac:dyDescent="0.35"/>
    <row r="1841" s="173" customFormat="1" x14ac:dyDescent="0.35"/>
    <row r="1842" s="173" customFormat="1" x14ac:dyDescent="0.35"/>
    <row r="1843" s="173" customFormat="1" x14ac:dyDescent="0.35"/>
    <row r="1844" s="173" customFormat="1" x14ac:dyDescent="0.35"/>
    <row r="1845" s="173" customFormat="1" x14ac:dyDescent="0.35"/>
    <row r="1846" s="173" customFormat="1" x14ac:dyDescent="0.35"/>
    <row r="1847" s="173" customFormat="1" x14ac:dyDescent="0.35"/>
    <row r="1848" s="173" customFormat="1" x14ac:dyDescent="0.35"/>
    <row r="1849" s="173" customFormat="1" x14ac:dyDescent="0.35"/>
    <row r="1850" s="173" customFormat="1" x14ac:dyDescent="0.35"/>
    <row r="1851" s="173" customFormat="1" x14ac:dyDescent="0.35"/>
    <row r="1852" s="173" customFormat="1" x14ac:dyDescent="0.35"/>
    <row r="1853" s="173" customFormat="1" x14ac:dyDescent="0.35"/>
    <row r="1854" s="173" customFormat="1" x14ac:dyDescent="0.35"/>
    <row r="1855" s="173" customFormat="1" x14ac:dyDescent="0.35"/>
    <row r="1856" s="173" customFormat="1" x14ac:dyDescent="0.35"/>
    <row r="1857" s="173" customFormat="1" x14ac:dyDescent="0.35"/>
    <row r="1858" s="173" customFormat="1" x14ac:dyDescent="0.35"/>
    <row r="1859" s="173" customFormat="1" x14ac:dyDescent="0.35"/>
    <row r="1860" s="173" customFormat="1" x14ac:dyDescent="0.35"/>
    <row r="1861" s="173" customFormat="1" x14ac:dyDescent="0.35"/>
    <row r="1862" s="173" customFormat="1" x14ac:dyDescent="0.35"/>
    <row r="1863" s="173" customFormat="1" x14ac:dyDescent="0.35"/>
    <row r="1864" s="173" customFormat="1" x14ac:dyDescent="0.35"/>
    <row r="1865" s="173" customFormat="1" x14ac:dyDescent="0.35"/>
    <row r="1866" s="173" customFormat="1" x14ac:dyDescent="0.35"/>
    <row r="1867" s="173" customFormat="1" x14ac:dyDescent="0.35"/>
    <row r="1868" s="173" customFormat="1" x14ac:dyDescent="0.35"/>
    <row r="1869" s="173" customFormat="1" x14ac:dyDescent="0.35"/>
    <row r="1870" s="173" customFormat="1" x14ac:dyDescent="0.35"/>
    <row r="1871" s="173" customFormat="1" x14ac:dyDescent="0.35"/>
    <row r="1872" s="173" customFormat="1" x14ac:dyDescent="0.35"/>
    <row r="1873" s="173" customFormat="1" x14ac:dyDescent="0.35"/>
    <row r="1874" s="173" customFormat="1" x14ac:dyDescent="0.35"/>
    <row r="1875" s="173" customFormat="1" x14ac:dyDescent="0.35"/>
    <row r="1876" s="173" customFormat="1" x14ac:dyDescent="0.35"/>
    <row r="1877" s="173" customFormat="1" x14ac:dyDescent="0.35"/>
    <row r="1878" s="173" customFormat="1" x14ac:dyDescent="0.35"/>
    <row r="1879" s="173" customFormat="1" x14ac:dyDescent="0.35"/>
    <row r="1880" s="173" customFormat="1" x14ac:dyDescent="0.35"/>
    <row r="1881" s="173" customFormat="1" x14ac:dyDescent="0.35"/>
    <row r="1882" s="173" customFormat="1" x14ac:dyDescent="0.35"/>
    <row r="1883" s="173" customFormat="1" x14ac:dyDescent="0.35"/>
    <row r="1884" s="173" customFormat="1" x14ac:dyDescent="0.35"/>
    <row r="1885" s="173" customFormat="1" x14ac:dyDescent="0.35"/>
    <row r="1886" s="173" customFormat="1" x14ac:dyDescent="0.35"/>
    <row r="1887" s="173" customFormat="1" x14ac:dyDescent="0.35"/>
    <row r="1888" s="173" customFormat="1" x14ac:dyDescent="0.35"/>
    <row r="1889" s="173" customFormat="1" x14ac:dyDescent="0.35"/>
    <row r="1890" s="173" customFormat="1" x14ac:dyDescent="0.35"/>
    <row r="1891" s="173" customFormat="1" x14ac:dyDescent="0.35"/>
    <row r="1892" s="173" customFormat="1" x14ac:dyDescent="0.35"/>
    <row r="1893" s="173" customFormat="1" x14ac:dyDescent="0.35"/>
    <row r="1894" s="173" customFormat="1" x14ac:dyDescent="0.35"/>
    <row r="1895" s="173" customFormat="1" x14ac:dyDescent="0.35"/>
    <row r="1896" s="173" customFormat="1" x14ac:dyDescent="0.35"/>
    <row r="1897" s="173" customFormat="1" x14ac:dyDescent="0.35"/>
    <row r="1898" s="173" customFormat="1" x14ac:dyDescent="0.35"/>
    <row r="1899" s="173" customFormat="1" x14ac:dyDescent="0.35"/>
    <row r="1900" s="173" customFormat="1" x14ac:dyDescent="0.35"/>
    <row r="1901" s="173" customFormat="1" x14ac:dyDescent="0.35"/>
    <row r="1902" s="173" customFormat="1" x14ac:dyDescent="0.35"/>
    <row r="1903" s="173" customFormat="1" x14ac:dyDescent="0.35"/>
    <row r="1904" s="173" customFormat="1" x14ac:dyDescent="0.35"/>
    <row r="1905" s="173" customFormat="1" x14ac:dyDescent="0.35"/>
    <row r="1906" s="173" customFormat="1" x14ac:dyDescent="0.35"/>
    <row r="1907" s="173" customFormat="1" x14ac:dyDescent="0.35"/>
    <row r="1908" s="173" customFormat="1" x14ac:dyDescent="0.35"/>
    <row r="1909" s="173" customFormat="1" x14ac:dyDescent="0.35"/>
    <row r="1910" s="173" customFormat="1" x14ac:dyDescent="0.35"/>
    <row r="1911" s="173" customFormat="1" x14ac:dyDescent="0.35"/>
    <row r="1912" s="173" customFormat="1" x14ac:dyDescent="0.35"/>
    <row r="1913" s="173" customFormat="1" x14ac:dyDescent="0.35"/>
    <row r="1914" s="173" customFormat="1" x14ac:dyDescent="0.35"/>
    <row r="1915" s="173" customFormat="1" x14ac:dyDescent="0.35"/>
    <row r="1916" s="173" customFormat="1" x14ac:dyDescent="0.35"/>
    <row r="1917" s="173" customFormat="1" x14ac:dyDescent="0.35"/>
    <row r="1918" s="173" customFormat="1" x14ac:dyDescent="0.35"/>
    <row r="1919" s="173" customFormat="1" x14ac:dyDescent="0.35"/>
    <row r="1920" s="173" customFormat="1" x14ac:dyDescent="0.35"/>
    <row r="1921" s="173" customFormat="1" x14ac:dyDescent="0.35"/>
    <row r="1922" s="173" customFormat="1" x14ac:dyDescent="0.35"/>
    <row r="1923" s="173" customFormat="1" x14ac:dyDescent="0.35"/>
    <row r="1924" s="173" customFormat="1" x14ac:dyDescent="0.35"/>
    <row r="1925" s="173" customFormat="1" x14ac:dyDescent="0.35"/>
    <row r="1926" s="173" customFormat="1" x14ac:dyDescent="0.35"/>
    <row r="1927" s="173" customFormat="1" x14ac:dyDescent="0.35"/>
    <row r="1928" s="173" customFormat="1" x14ac:dyDescent="0.35"/>
    <row r="1929" s="173" customFormat="1" x14ac:dyDescent="0.35"/>
    <row r="1930" s="173" customFormat="1" x14ac:dyDescent="0.35"/>
    <row r="1931" s="173" customFormat="1" x14ac:dyDescent="0.35"/>
    <row r="1932" s="173" customFormat="1" x14ac:dyDescent="0.35"/>
    <row r="1933" s="173" customFormat="1" x14ac:dyDescent="0.35"/>
    <row r="1934" s="173" customFormat="1" x14ac:dyDescent="0.35"/>
    <row r="1935" s="173" customFormat="1" x14ac:dyDescent="0.35"/>
    <row r="1936" s="173" customFormat="1" x14ac:dyDescent="0.35"/>
    <row r="1937" s="173" customFormat="1" x14ac:dyDescent="0.35"/>
    <row r="1938" s="173" customFormat="1" x14ac:dyDescent="0.35"/>
    <row r="1939" s="173" customFormat="1" x14ac:dyDescent="0.35"/>
    <row r="1940" s="173" customFormat="1" x14ac:dyDescent="0.35"/>
    <row r="1941" s="173" customFormat="1" x14ac:dyDescent="0.35"/>
    <row r="1942" s="173" customFormat="1" x14ac:dyDescent="0.35"/>
    <row r="1943" s="173" customFormat="1" x14ac:dyDescent="0.35"/>
    <row r="1944" s="173" customFormat="1" x14ac:dyDescent="0.35"/>
    <row r="1945" s="173" customFormat="1" x14ac:dyDescent="0.35"/>
    <row r="1946" s="173" customFormat="1" x14ac:dyDescent="0.35"/>
    <row r="1947" s="173" customFormat="1" x14ac:dyDescent="0.35"/>
    <row r="1948" s="173" customFormat="1" x14ac:dyDescent="0.35"/>
    <row r="1949" s="173" customFormat="1" x14ac:dyDescent="0.35"/>
    <row r="1950" s="173" customFormat="1" x14ac:dyDescent="0.35"/>
    <row r="1951" s="173" customFormat="1" x14ac:dyDescent="0.35"/>
    <row r="1952" s="173" customFormat="1" x14ac:dyDescent="0.35"/>
    <row r="1953" s="173" customFormat="1" x14ac:dyDescent="0.35"/>
    <row r="1954" s="173" customFormat="1" x14ac:dyDescent="0.35"/>
    <row r="1955" s="173" customFormat="1" x14ac:dyDescent="0.35"/>
    <row r="1956" s="173" customFormat="1" x14ac:dyDescent="0.35"/>
    <row r="1957" s="173" customFormat="1" x14ac:dyDescent="0.35"/>
    <row r="1958" s="173" customFormat="1" x14ac:dyDescent="0.35"/>
    <row r="1959" s="173" customFormat="1" x14ac:dyDescent="0.35"/>
    <row r="1960" s="173" customFormat="1" x14ac:dyDescent="0.35"/>
    <row r="1961" s="173" customFormat="1" x14ac:dyDescent="0.35"/>
    <row r="1962" s="173" customFormat="1" x14ac:dyDescent="0.35"/>
    <row r="1963" s="173" customFormat="1" x14ac:dyDescent="0.35"/>
    <row r="1964" s="173" customFormat="1" x14ac:dyDescent="0.35"/>
    <row r="1965" s="173" customFormat="1" x14ac:dyDescent="0.35"/>
    <row r="1966" s="173" customFormat="1" x14ac:dyDescent="0.35"/>
    <row r="1967" s="173" customFormat="1" x14ac:dyDescent="0.35"/>
    <row r="1968" s="173" customFormat="1" x14ac:dyDescent="0.35"/>
    <row r="1969" s="173" customFormat="1" x14ac:dyDescent="0.35"/>
    <row r="1970" s="173" customFormat="1" x14ac:dyDescent="0.35"/>
    <row r="1971" s="173" customFormat="1" x14ac:dyDescent="0.35"/>
    <row r="1972" s="173" customFormat="1" x14ac:dyDescent="0.35"/>
    <row r="1973" s="173" customFormat="1" x14ac:dyDescent="0.35"/>
    <row r="1974" s="173" customFormat="1" x14ac:dyDescent="0.35"/>
    <row r="1975" s="173" customFormat="1" x14ac:dyDescent="0.35"/>
    <row r="1976" s="173" customFormat="1" x14ac:dyDescent="0.35"/>
    <row r="1977" s="173" customFormat="1" x14ac:dyDescent="0.35"/>
    <row r="1978" s="173" customFormat="1" x14ac:dyDescent="0.35"/>
    <row r="1979" s="173" customFormat="1" x14ac:dyDescent="0.35"/>
    <row r="1980" s="173" customFormat="1" x14ac:dyDescent="0.35"/>
    <row r="1981" s="173" customFormat="1" x14ac:dyDescent="0.35"/>
    <row r="1982" s="173" customFormat="1" x14ac:dyDescent="0.35"/>
    <row r="1983" s="173" customFormat="1" x14ac:dyDescent="0.35"/>
    <row r="1984" s="173" customFormat="1" x14ac:dyDescent="0.35"/>
    <row r="1985" s="173" customFormat="1" x14ac:dyDescent="0.35"/>
    <row r="1986" s="173" customFormat="1" x14ac:dyDescent="0.35"/>
    <row r="1987" s="173" customFormat="1" x14ac:dyDescent="0.35"/>
    <row r="1988" s="173" customFormat="1" x14ac:dyDescent="0.35"/>
    <row r="1989" s="173" customFormat="1" x14ac:dyDescent="0.35"/>
    <row r="1990" s="173" customFormat="1" x14ac:dyDescent="0.35"/>
    <row r="1991" s="173" customFormat="1" x14ac:dyDescent="0.35"/>
    <row r="1992" s="173" customFormat="1" x14ac:dyDescent="0.35"/>
    <row r="1993" s="173" customFormat="1" x14ac:dyDescent="0.35"/>
    <row r="1994" s="173" customFormat="1" x14ac:dyDescent="0.35"/>
    <row r="1995" s="173" customFormat="1" x14ac:dyDescent="0.35"/>
    <row r="1996" s="173" customFormat="1" x14ac:dyDescent="0.35"/>
    <row r="1997" s="173" customFormat="1" x14ac:dyDescent="0.35"/>
    <row r="1998" s="173" customFormat="1" x14ac:dyDescent="0.35"/>
    <row r="1999" s="173" customFormat="1" x14ac:dyDescent="0.35"/>
    <row r="2000" s="173" customFormat="1" x14ac:dyDescent="0.35"/>
    <row r="2001" s="173" customFormat="1" x14ac:dyDescent="0.35"/>
    <row r="2002" s="173" customFormat="1" x14ac:dyDescent="0.35"/>
    <row r="2003" s="173" customFormat="1" x14ac:dyDescent="0.35"/>
    <row r="2004" s="173" customFormat="1" x14ac:dyDescent="0.35"/>
    <row r="2005" s="173" customFormat="1" x14ac:dyDescent="0.35"/>
    <row r="2006" s="173" customFormat="1" x14ac:dyDescent="0.35"/>
    <row r="2007" s="173" customFormat="1" x14ac:dyDescent="0.35"/>
    <row r="2008" s="173" customFormat="1" x14ac:dyDescent="0.35"/>
    <row r="2009" s="173" customFormat="1" x14ac:dyDescent="0.35"/>
    <row r="2010" s="173" customFormat="1" x14ac:dyDescent="0.35"/>
    <row r="2011" s="173" customFormat="1" x14ac:dyDescent="0.35"/>
    <row r="2012" s="173" customFormat="1" x14ac:dyDescent="0.35"/>
    <row r="2013" s="173" customFormat="1" x14ac:dyDescent="0.35"/>
    <row r="2014" s="173" customFormat="1" x14ac:dyDescent="0.35"/>
    <row r="2015" s="173" customFormat="1" x14ac:dyDescent="0.35"/>
    <row r="2016" s="173" customFormat="1" x14ac:dyDescent="0.35"/>
    <row r="2017" s="173" customFormat="1" x14ac:dyDescent="0.35"/>
    <row r="2018" s="173" customFormat="1" x14ac:dyDescent="0.35"/>
    <row r="2019" s="173" customFormat="1" x14ac:dyDescent="0.35"/>
    <row r="2020" s="173" customFormat="1" x14ac:dyDescent="0.35"/>
    <row r="2021" s="173" customFormat="1" x14ac:dyDescent="0.35"/>
    <row r="2022" s="173" customFormat="1" x14ac:dyDescent="0.35"/>
    <row r="2023" s="173" customFormat="1" x14ac:dyDescent="0.35"/>
    <row r="2024" s="173" customFormat="1" x14ac:dyDescent="0.35"/>
    <row r="2025" s="173" customFormat="1" x14ac:dyDescent="0.35"/>
    <row r="2026" s="173" customFormat="1" x14ac:dyDescent="0.35"/>
    <row r="2027" s="173" customFormat="1" x14ac:dyDescent="0.35"/>
    <row r="2028" s="173" customFormat="1" x14ac:dyDescent="0.35"/>
    <row r="2029" s="173" customFormat="1" x14ac:dyDescent="0.35"/>
    <row r="2030" s="173" customFormat="1" x14ac:dyDescent="0.35"/>
    <row r="2031" s="173" customFormat="1" x14ac:dyDescent="0.35"/>
    <row r="2032" s="173" customFormat="1" x14ac:dyDescent="0.35"/>
    <row r="2033" s="173" customFormat="1" x14ac:dyDescent="0.35"/>
    <row r="2034" s="173" customFormat="1" x14ac:dyDescent="0.35"/>
    <row r="2035" s="173" customFormat="1" x14ac:dyDescent="0.35"/>
    <row r="2036" s="173" customFormat="1" x14ac:dyDescent="0.35"/>
    <row r="2037" s="173" customFormat="1" x14ac:dyDescent="0.35"/>
    <row r="2038" s="173" customFormat="1" x14ac:dyDescent="0.35"/>
    <row r="2039" s="173" customFormat="1" x14ac:dyDescent="0.35"/>
    <row r="2040" s="173" customFormat="1" x14ac:dyDescent="0.35"/>
    <row r="2041" s="173" customFormat="1" x14ac:dyDescent="0.35"/>
    <row r="2042" s="173" customFormat="1" x14ac:dyDescent="0.35"/>
    <row r="2043" s="173" customFormat="1" x14ac:dyDescent="0.35"/>
    <row r="2044" s="173" customFormat="1" x14ac:dyDescent="0.35"/>
    <row r="2045" s="173" customFormat="1" x14ac:dyDescent="0.35"/>
    <row r="2046" s="173" customFormat="1" x14ac:dyDescent="0.35"/>
    <row r="2047" s="173" customFormat="1" x14ac:dyDescent="0.35"/>
    <row r="2048" s="173" customFormat="1" x14ac:dyDescent="0.35"/>
    <row r="2049" s="173" customFormat="1" x14ac:dyDescent="0.35"/>
    <row r="2050" s="173" customFormat="1" x14ac:dyDescent="0.35"/>
    <row r="2051" s="173" customFormat="1" x14ac:dyDescent="0.35"/>
    <row r="2052" s="173" customFormat="1" x14ac:dyDescent="0.35"/>
    <row r="2053" s="173" customFormat="1" x14ac:dyDescent="0.35"/>
    <row r="2054" s="173" customFormat="1" x14ac:dyDescent="0.35"/>
    <row r="2055" s="173" customFormat="1" x14ac:dyDescent="0.35"/>
    <row r="2056" s="173" customFormat="1" x14ac:dyDescent="0.35"/>
    <row r="2057" s="173" customFormat="1" x14ac:dyDescent="0.35"/>
    <row r="2058" s="173" customFormat="1" x14ac:dyDescent="0.35"/>
    <row r="2059" s="173" customFormat="1" x14ac:dyDescent="0.35"/>
    <row r="2060" s="173" customFormat="1" x14ac:dyDescent="0.35"/>
    <row r="2061" s="173" customFormat="1" x14ac:dyDescent="0.35"/>
    <row r="2062" s="173" customFormat="1" x14ac:dyDescent="0.35"/>
    <row r="2063" s="173" customFormat="1" x14ac:dyDescent="0.35"/>
    <row r="2064" s="173" customFormat="1" x14ac:dyDescent="0.35"/>
    <row r="2065" s="173" customFormat="1" x14ac:dyDescent="0.35"/>
    <row r="2066" s="173" customFormat="1" x14ac:dyDescent="0.35"/>
    <row r="2067" s="173" customFormat="1" x14ac:dyDescent="0.35"/>
    <row r="2068" s="173" customFormat="1" x14ac:dyDescent="0.35"/>
    <row r="2069" s="173" customFormat="1" x14ac:dyDescent="0.35"/>
    <row r="2070" s="173" customFormat="1" x14ac:dyDescent="0.35"/>
    <row r="2071" s="173" customFormat="1" x14ac:dyDescent="0.35"/>
    <row r="2072" s="173" customFormat="1" x14ac:dyDescent="0.35"/>
    <row r="2073" s="173" customFormat="1" x14ac:dyDescent="0.35"/>
    <row r="2074" s="173" customFormat="1" x14ac:dyDescent="0.35"/>
    <row r="2075" s="173" customFormat="1" x14ac:dyDescent="0.35"/>
    <row r="2076" s="173" customFormat="1" x14ac:dyDescent="0.35"/>
    <row r="2077" s="173" customFormat="1" x14ac:dyDescent="0.35"/>
    <row r="2078" s="173" customFormat="1" x14ac:dyDescent="0.35"/>
    <row r="2079" s="173" customFormat="1" x14ac:dyDescent="0.35"/>
    <row r="2080" s="173" customFormat="1" x14ac:dyDescent="0.35"/>
    <row r="2081" s="173" customFormat="1" x14ac:dyDescent="0.35"/>
    <row r="2082" s="173" customFormat="1" x14ac:dyDescent="0.35"/>
    <row r="2083" s="173" customFormat="1" x14ac:dyDescent="0.35"/>
    <row r="2084" s="173" customFormat="1" x14ac:dyDescent="0.35"/>
    <row r="2085" s="173" customFormat="1" x14ac:dyDescent="0.35"/>
    <row r="2086" s="173" customFormat="1" x14ac:dyDescent="0.35"/>
    <row r="2087" s="173" customFormat="1" x14ac:dyDescent="0.35"/>
    <row r="2088" s="173" customFormat="1" x14ac:dyDescent="0.35"/>
    <row r="2089" s="173" customFormat="1" x14ac:dyDescent="0.35"/>
    <row r="2090" s="173" customFormat="1" x14ac:dyDescent="0.35"/>
    <row r="2091" s="173" customFormat="1" x14ac:dyDescent="0.35"/>
    <row r="2092" s="173" customFormat="1" x14ac:dyDescent="0.35"/>
    <row r="2093" s="173" customFormat="1" x14ac:dyDescent="0.35"/>
    <row r="2094" s="173" customFormat="1" x14ac:dyDescent="0.35"/>
    <row r="2095" s="173" customFormat="1" x14ac:dyDescent="0.35"/>
    <row r="2096" s="173" customFormat="1" x14ac:dyDescent="0.35"/>
    <row r="2097" s="173" customFormat="1" x14ac:dyDescent="0.35"/>
    <row r="2098" s="173" customFormat="1" x14ac:dyDescent="0.35"/>
    <row r="2099" s="173" customFormat="1" x14ac:dyDescent="0.35"/>
    <row r="2100" s="173" customFormat="1" x14ac:dyDescent="0.35"/>
    <row r="2101" s="173" customFormat="1" x14ac:dyDescent="0.35"/>
    <row r="2102" s="173" customFormat="1" x14ac:dyDescent="0.35"/>
    <row r="2103" s="173" customFormat="1" x14ac:dyDescent="0.35"/>
    <row r="2104" s="173" customFormat="1" x14ac:dyDescent="0.35"/>
    <row r="2105" s="173" customFormat="1" x14ac:dyDescent="0.35"/>
    <row r="2106" s="173" customFormat="1" x14ac:dyDescent="0.35"/>
    <row r="2107" s="173" customFormat="1" x14ac:dyDescent="0.35"/>
    <row r="2108" s="173" customFormat="1" x14ac:dyDescent="0.35"/>
    <row r="2109" s="173" customFormat="1" x14ac:dyDescent="0.35"/>
    <row r="2110" s="173" customFormat="1" x14ac:dyDescent="0.35"/>
    <row r="2111" s="173" customFormat="1" x14ac:dyDescent="0.35"/>
    <row r="2112" s="173" customFormat="1" x14ac:dyDescent="0.35"/>
    <row r="2113" s="173" customFormat="1" x14ac:dyDescent="0.35"/>
    <row r="2114" s="173" customFormat="1" x14ac:dyDescent="0.35"/>
    <row r="2115" s="173" customFormat="1" x14ac:dyDescent="0.35"/>
    <row r="2116" s="173" customFormat="1" x14ac:dyDescent="0.35"/>
    <row r="2117" s="173" customFormat="1" x14ac:dyDescent="0.35"/>
    <row r="2118" s="173" customFormat="1" x14ac:dyDescent="0.35"/>
    <row r="2119" s="173" customFormat="1" x14ac:dyDescent="0.35"/>
    <row r="2120" s="173" customFormat="1" x14ac:dyDescent="0.35"/>
    <row r="2121" s="173" customFormat="1" x14ac:dyDescent="0.35"/>
    <row r="2122" s="173" customFormat="1" x14ac:dyDescent="0.35"/>
    <row r="2123" s="173" customFormat="1" x14ac:dyDescent="0.35"/>
    <row r="2124" s="173" customFormat="1" x14ac:dyDescent="0.35"/>
    <row r="2125" s="173" customFormat="1" x14ac:dyDescent="0.35"/>
    <row r="2126" s="173" customFormat="1" x14ac:dyDescent="0.35"/>
    <row r="2127" s="173" customFormat="1" x14ac:dyDescent="0.35"/>
    <row r="2128" s="173" customFormat="1" x14ac:dyDescent="0.35"/>
    <row r="2129" s="173" customFormat="1" x14ac:dyDescent="0.35"/>
    <row r="2130" s="173" customFormat="1" x14ac:dyDescent="0.35"/>
    <row r="2131" s="173" customFormat="1" x14ac:dyDescent="0.35"/>
    <row r="2132" s="173" customFormat="1" x14ac:dyDescent="0.35"/>
    <row r="2133" s="173" customFormat="1" x14ac:dyDescent="0.35"/>
    <row r="2134" s="173" customFormat="1" x14ac:dyDescent="0.35"/>
    <row r="2135" s="173" customFormat="1" x14ac:dyDescent="0.35"/>
    <row r="2136" s="173" customFormat="1" x14ac:dyDescent="0.35"/>
    <row r="2137" s="173" customFormat="1" x14ac:dyDescent="0.35"/>
    <row r="2138" s="173" customFormat="1" x14ac:dyDescent="0.35"/>
    <row r="2139" s="173" customFormat="1" x14ac:dyDescent="0.35"/>
    <row r="2140" s="173" customFormat="1" x14ac:dyDescent="0.35"/>
    <row r="2141" s="173" customFormat="1" x14ac:dyDescent="0.35"/>
    <row r="2142" s="173" customFormat="1" x14ac:dyDescent="0.35"/>
    <row r="2143" s="173" customFormat="1" x14ac:dyDescent="0.35"/>
    <row r="2144" s="173" customFormat="1" x14ac:dyDescent="0.35"/>
    <row r="2145" s="173" customFormat="1" x14ac:dyDescent="0.35"/>
    <row r="2146" s="173" customFormat="1" x14ac:dyDescent="0.35"/>
    <row r="2147" s="173" customFormat="1" x14ac:dyDescent="0.35"/>
    <row r="2148" s="173" customFormat="1" x14ac:dyDescent="0.35"/>
    <row r="2149" s="173" customFormat="1" x14ac:dyDescent="0.35"/>
    <row r="2150" s="173" customFormat="1" x14ac:dyDescent="0.35"/>
    <row r="2151" s="173" customFormat="1" x14ac:dyDescent="0.35"/>
    <row r="2152" s="173" customFormat="1" x14ac:dyDescent="0.35"/>
    <row r="2153" s="173" customFormat="1" x14ac:dyDescent="0.35"/>
    <row r="2154" s="173" customFormat="1" x14ac:dyDescent="0.35"/>
    <row r="2155" s="173" customFormat="1" x14ac:dyDescent="0.35"/>
    <row r="2156" s="173" customFormat="1" x14ac:dyDescent="0.35"/>
    <row r="2157" s="173" customFormat="1" x14ac:dyDescent="0.35"/>
    <row r="2158" s="173" customFormat="1" x14ac:dyDescent="0.35"/>
    <row r="2159" s="173" customFormat="1" x14ac:dyDescent="0.35"/>
    <row r="2160" s="173" customFormat="1" x14ac:dyDescent="0.35"/>
    <row r="2161" s="173" customFormat="1" x14ac:dyDescent="0.35"/>
    <row r="2162" s="173" customFormat="1" x14ac:dyDescent="0.35"/>
    <row r="2163" s="173" customFormat="1" x14ac:dyDescent="0.35"/>
    <row r="2164" s="173" customFormat="1" x14ac:dyDescent="0.35"/>
    <row r="2165" s="173" customFormat="1" x14ac:dyDescent="0.35"/>
    <row r="2166" s="173" customFormat="1" x14ac:dyDescent="0.35"/>
    <row r="2167" s="173" customFormat="1" x14ac:dyDescent="0.35"/>
    <row r="2168" s="173" customFormat="1" x14ac:dyDescent="0.35"/>
    <row r="2169" s="173" customFormat="1" x14ac:dyDescent="0.35"/>
    <row r="2170" s="173" customFormat="1" x14ac:dyDescent="0.35"/>
    <row r="2171" s="173" customFormat="1" x14ac:dyDescent="0.35"/>
    <row r="2172" s="173" customFormat="1" x14ac:dyDescent="0.35"/>
    <row r="2173" s="173" customFormat="1" x14ac:dyDescent="0.35"/>
    <row r="2174" s="173" customFormat="1" x14ac:dyDescent="0.35"/>
    <row r="2175" s="173" customFormat="1" x14ac:dyDescent="0.35"/>
    <row r="2176" s="173" customFormat="1" x14ac:dyDescent="0.35"/>
    <row r="2177" s="173" customFormat="1" x14ac:dyDescent="0.35"/>
    <row r="2178" s="173" customFormat="1" x14ac:dyDescent="0.35"/>
    <row r="2179" s="173" customFormat="1" x14ac:dyDescent="0.35"/>
    <row r="2180" s="173" customFormat="1" x14ac:dyDescent="0.35"/>
    <row r="2181" s="173" customFormat="1" x14ac:dyDescent="0.35"/>
    <row r="2182" s="173" customFormat="1" x14ac:dyDescent="0.35"/>
    <row r="2183" s="173" customFormat="1" x14ac:dyDescent="0.35"/>
    <row r="2184" s="173" customFormat="1" x14ac:dyDescent="0.35"/>
    <row r="2185" s="173" customFormat="1" x14ac:dyDescent="0.35"/>
    <row r="2186" s="173" customFormat="1" x14ac:dyDescent="0.35"/>
    <row r="2187" s="173" customFormat="1" x14ac:dyDescent="0.35"/>
    <row r="2188" s="173" customFormat="1" x14ac:dyDescent="0.35"/>
    <row r="2189" s="173" customFormat="1" x14ac:dyDescent="0.35"/>
    <row r="2190" s="173" customFormat="1" x14ac:dyDescent="0.35"/>
    <row r="2191" s="173" customFormat="1" x14ac:dyDescent="0.35"/>
    <row r="2192" s="173" customFormat="1" x14ac:dyDescent="0.35"/>
    <row r="2193" s="173" customFormat="1" x14ac:dyDescent="0.35"/>
    <row r="2194" s="173" customFormat="1" x14ac:dyDescent="0.35"/>
    <row r="2195" s="173" customFormat="1" x14ac:dyDescent="0.35"/>
    <row r="2196" s="173" customFormat="1" x14ac:dyDescent="0.35"/>
    <row r="2197" s="173" customFormat="1" x14ac:dyDescent="0.35"/>
    <row r="2198" s="173" customFormat="1" x14ac:dyDescent="0.35"/>
    <row r="2199" s="173" customFormat="1" x14ac:dyDescent="0.35"/>
    <row r="2200" s="173" customFormat="1" x14ac:dyDescent="0.35"/>
    <row r="2201" s="173" customFormat="1" x14ac:dyDescent="0.35"/>
    <row r="2202" s="173" customFormat="1" x14ac:dyDescent="0.35"/>
    <row r="2203" s="173" customFormat="1" x14ac:dyDescent="0.35"/>
    <row r="2204" s="173" customFormat="1" x14ac:dyDescent="0.35"/>
    <row r="2205" s="173" customFormat="1" x14ac:dyDescent="0.35"/>
    <row r="2206" s="173" customFormat="1" x14ac:dyDescent="0.35"/>
    <row r="2207" s="173" customFormat="1" x14ac:dyDescent="0.35"/>
    <row r="2208" s="173" customFormat="1" x14ac:dyDescent="0.35"/>
    <row r="2209" s="173" customFormat="1" x14ac:dyDescent="0.35"/>
    <row r="2210" s="173" customFormat="1" x14ac:dyDescent="0.35"/>
    <row r="2211" s="173" customFormat="1" x14ac:dyDescent="0.35"/>
    <row r="2212" s="173" customFormat="1" x14ac:dyDescent="0.35"/>
    <row r="2213" s="173" customFormat="1" x14ac:dyDescent="0.35"/>
    <row r="2214" s="173" customFormat="1" x14ac:dyDescent="0.35"/>
    <row r="2215" s="173" customFormat="1" x14ac:dyDescent="0.35"/>
    <row r="2216" s="173" customFormat="1" x14ac:dyDescent="0.35"/>
    <row r="2217" s="173" customFormat="1" x14ac:dyDescent="0.35"/>
    <row r="2218" s="173" customFormat="1" x14ac:dyDescent="0.35"/>
    <row r="2219" s="173" customFormat="1" x14ac:dyDescent="0.35"/>
    <row r="2220" s="173" customFormat="1" x14ac:dyDescent="0.35"/>
    <row r="2221" s="173" customFormat="1" x14ac:dyDescent="0.35"/>
    <row r="2222" s="173" customFormat="1" x14ac:dyDescent="0.35"/>
    <row r="2223" s="173" customFormat="1" x14ac:dyDescent="0.35"/>
    <row r="2224" s="173" customFormat="1" x14ac:dyDescent="0.35"/>
    <row r="2225" s="173" customFormat="1" x14ac:dyDescent="0.35"/>
    <row r="2226" s="173" customFormat="1" x14ac:dyDescent="0.35"/>
    <row r="2227" s="173" customFormat="1" x14ac:dyDescent="0.35"/>
    <row r="2228" s="173" customFormat="1" x14ac:dyDescent="0.35"/>
    <row r="2229" s="173" customFormat="1" x14ac:dyDescent="0.35"/>
    <row r="2230" s="173" customFormat="1" x14ac:dyDescent="0.35"/>
    <row r="2231" s="173" customFormat="1" x14ac:dyDescent="0.35"/>
    <row r="2232" s="173" customFormat="1" x14ac:dyDescent="0.35"/>
    <row r="2233" s="173" customFormat="1" x14ac:dyDescent="0.35"/>
    <row r="2234" s="173" customFormat="1" x14ac:dyDescent="0.35"/>
    <row r="2235" s="173" customFormat="1" x14ac:dyDescent="0.35"/>
    <row r="2236" s="173" customFormat="1" x14ac:dyDescent="0.35"/>
    <row r="2237" s="173" customFormat="1" x14ac:dyDescent="0.35"/>
    <row r="2238" s="173" customFormat="1" x14ac:dyDescent="0.35"/>
    <row r="2239" s="173" customFormat="1" x14ac:dyDescent="0.35"/>
    <row r="2240" s="173" customFormat="1" x14ac:dyDescent="0.35"/>
    <row r="2241" s="173" customFormat="1" x14ac:dyDescent="0.35"/>
    <row r="2242" s="173" customFormat="1" x14ac:dyDescent="0.35"/>
    <row r="2243" s="173" customFormat="1" x14ac:dyDescent="0.35"/>
    <row r="2244" s="173" customFormat="1" x14ac:dyDescent="0.35"/>
    <row r="2245" s="173" customFormat="1" x14ac:dyDescent="0.35"/>
    <row r="2246" s="173" customFormat="1" x14ac:dyDescent="0.35"/>
    <row r="2247" s="173" customFormat="1" x14ac:dyDescent="0.35"/>
    <row r="2248" s="173" customFormat="1" x14ac:dyDescent="0.35"/>
    <row r="2249" s="173" customFormat="1" x14ac:dyDescent="0.35"/>
    <row r="2250" s="173" customFormat="1" x14ac:dyDescent="0.35"/>
    <row r="2251" s="173" customFormat="1" x14ac:dyDescent="0.35"/>
    <row r="2252" s="173" customFormat="1" x14ac:dyDescent="0.35"/>
    <row r="2253" s="173" customFormat="1" x14ac:dyDescent="0.35"/>
    <row r="2254" s="173" customFormat="1" x14ac:dyDescent="0.35"/>
    <row r="2255" s="173" customFormat="1" x14ac:dyDescent="0.35"/>
    <row r="2256" s="173" customFormat="1" x14ac:dyDescent="0.35"/>
    <row r="2257" s="173" customFormat="1" x14ac:dyDescent="0.35"/>
    <row r="2258" s="173" customFormat="1" x14ac:dyDescent="0.35"/>
    <row r="2259" s="173" customFormat="1" x14ac:dyDescent="0.35"/>
    <row r="2260" s="173" customFormat="1" x14ac:dyDescent="0.35"/>
    <row r="2261" s="173" customFormat="1" x14ac:dyDescent="0.35"/>
    <row r="2262" s="173" customFormat="1" x14ac:dyDescent="0.35"/>
    <row r="2263" s="173" customFormat="1" x14ac:dyDescent="0.35"/>
    <row r="2264" s="173" customFormat="1" x14ac:dyDescent="0.35"/>
    <row r="2265" s="173" customFormat="1" x14ac:dyDescent="0.35"/>
    <row r="2266" s="173" customFormat="1" x14ac:dyDescent="0.35"/>
    <row r="2267" s="173" customFormat="1" x14ac:dyDescent="0.35"/>
    <row r="2268" s="173" customFormat="1" x14ac:dyDescent="0.35"/>
    <row r="2269" s="173" customFormat="1" x14ac:dyDescent="0.35"/>
    <row r="2270" s="173" customFormat="1" x14ac:dyDescent="0.35"/>
    <row r="2271" s="173" customFormat="1" x14ac:dyDescent="0.35"/>
    <row r="2272" s="173" customFormat="1" x14ac:dyDescent="0.35"/>
    <row r="2273" s="173" customFormat="1" x14ac:dyDescent="0.35"/>
    <row r="2274" s="173" customFormat="1" x14ac:dyDescent="0.35"/>
    <row r="2275" s="173" customFormat="1" x14ac:dyDescent="0.35"/>
    <row r="2276" s="173" customFormat="1" x14ac:dyDescent="0.35"/>
    <row r="2277" s="173" customFormat="1" x14ac:dyDescent="0.35"/>
    <row r="2278" s="173" customFormat="1" x14ac:dyDescent="0.35"/>
    <row r="2279" s="173" customFormat="1" x14ac:dyDescent="0.35"/>
    <row r="2280" s="173" customFormat="1" x14ac:dyDescent="0.35"/>
    <row r="2281" s="173" customFormat="1" x14ac:dyDescent="0.35"/>
    <row r="2282" s="173" customFormat="1" x14ac:dyDescent="0.35"/>
    <row r="2283" s="173" customFormat="1" x14ac:dyDescent="0.35"/>
    <row r="2284" s="173" customFormat="1" x14ac:dyDescent="0.35"/>
    <row r="2285" s="173" customFormat="1" x14ac:dyDescent="0.35"/>
    <row r="2286" s="173" customFormat="1" x14ac:dyDescent="0.35"/>
    <row r="2287" s="173" customFormat="1" x14ac:dyDescent="0.35"/>
    <row r="2288" s="173" customFormat="1" x14ac:dyDescent="0.35"/>
    <row r="2289" s="173" customFormat="1" x14ac:dyDescent="0.35"/>
    <row r="2290" s="173" customFormat="1" x14ac:dyDescent="0.35"/>
    <row r="2291" s="173" customFormat="1" x14ac:dyDescent="0.35"/>
    <row r="2292" s="173" customFormat="1" x14ac:dyDescent="0.35"/>
    <row r="2293" s="173" customFormat="1" x14ac:dyDescent="0.35"/>
    <row r="2294" s="173" customFormat="1" x14ac:dyDescent="0.35"/>
    <row r="2295" s="173" customFormat="1" x14ac:dyDescent="0.35"/>
    <row r="2296" s="173" customFormat="1" x14ac:dyDescent="0.35"/>
    <row r="2297" s="173" customFormat="1" x14ac:dyDescent="0.35"/>
    <row r="2298" s="173" customFormat="1" x14ac:dyDescent="0.35"/>
    <row r="2299" s="173" customFormat="1" x14ac:dyDescent="0.35"/>
    <row r="2300" s="173" customFormat="1" x14ac:dyDescent="0.35"/>
    <row r="2301" s="173" customFormat="1" x14ac:dyDescent="0.35"/>
    <row r="2302" s="173" customFormat="1" x14ac:dyDescent="0.35"/>
    <row r="2303" s="173" customFormat="1" x14ac:dyDescent="0.35"/>
    <row r="2304" s="173" customFormat="1" x14ac:dyDescent="0.35"/>
    <row r="2305" s="173" customFormat="1" x14ac:dyDescent="0.35"/>
    <row r="2306" s="173" customFormat="1" x14ac:dyDescent="0.35"/>
    <row r="2307" s="173" customFormat="1" x14ac:dyDescent="0.35"/>
    <row r="2308" s="173" customFormat="1" x14ac:dyDescent="0.35"/>
    <row r="2309" s="173" customFormat="1" x14ac:dyDescent="0.35"/>
    <row r="2310" s="173" customFormat="1" x14ac:dyDescent="0.35"/>
    <row r="2311" s="173" customFormat="1" x14ac:dyDescent="0.35"/>
    <row r="2312" s="173" customFormat="1" x14ac:dyDescent="0.35"/>
    <row r="2313" s="173" customFormat="1" x14ac:dyDescent="0.35"/>
    <row r="2314" s="173" customFormat="1" x14ac:dyDescent="0.35"/>
    <row r="2315" s="173" customFormat="1" x14ac:dyDescent="0.35"/>
    <row r="2316" s="173" customFormat="1" x14ac:dyDescent="0.35"/>
    <row r="2317" s="173" customFormat="1" x14ac:dyDescent="0.35"/>
    <row r="2318" s="173" customFormat="1" x14ac:dyDescent="0.35"/>
    <row r="2319" s="173" customFormat="1" x14ac:dyDescent="0.35"/>
    <row r="2320" s="173" customFormat="1" x14ac:dyDescent="0.35"/>
    <row r="2321" s="173" customFormat="1" x14ac:dyDescent="0.35"/>
    <row r="2322" s="173" customFormat="1" x14ac:dyDescent="0.35"/>
    <row r="2323" s="173" customFormat="1" x14ac:dyDescent="0.35"/>
    <row r="2324" s="173" customFormat="1" x14ac:dyDescent="0.35"/>
    <row r="2325" s="173" customFormat="1" x14ac:dyDescent="0.35"/>
    <row r="2326" s="173" customFormat="1" x14ac:dyDescent="0.35"/>
    <row r="2327" s="173" customFormat="1" x14ac:dyDescent="0.35"/>
    <row r="2328" s="173" customFormat="1" x14ac:dyDescent="0.35"/>
    <row r="2329" s="173" customFormat="1" x14ac:dyDescent="0.35"/>
    <row r="2330" s="173" customFormat="1" x14ac:dyDescent="0.35"/>
    <row r="2331" s="173" customFormat="1" x14ac:dyDescent="0.35"/>
    <row r="2332" s="173" customFormat="1" x14ac:dyDescent="0.35"/>
    <row r="2333" s="173" customFormat="1" x14ac:dyDescent="0.35"/>
    <row r="2334" s="173" customFormat="1" x14ac:dyDescent="0.35"/>
    <row r="2335" s="173" customFormat="1" x14ac:dyDescent="0.35"/>
    <row r="2336" s="173" customFormat="1" x14ac:dyDescent="0.35"/>
    <row r="2337" s="173" customFormat="1" x14ac:dyDescent="0.35"/>
    <row r="2338" s="173" customFormat="1" x14ac:dyDescent="0.35"/>
    <row r="2339" s="173" customFormat="1" x14ac:dyDescent="0.35"/>
    <row r="2340" s="173" customFormat="1" x14ac:dyDescent="0.35"/>
    <row r="2341" s="173" customFormat="1" x14ac:dyDescent="0.35"/>
    <row r="2342" s="173" customFormat="1" x14ac:dyDescent="0.35"/>
    <row r="2343" s="173" customFormat="1" x14ac:dyDescent="0.35"/>
    <row r="2344" s="173" customFormat="1" x14ac:dyDescent="0.35"/>
    <row r="2345" s="173" customFormat="1" x14ac:dyDescent="0.35"/>
    <row r="2346" s="173" customFormat="1" x14ac:dyDescent="0.35"/>
    <row r="2347" s="173" customFormat="1" x14ac:dyDescent="0.35"/>
    <row r="2348" s="173" customFormat="1" x14ac:dyDescent="0.35"/>
    <row r="2349" s="173" customFormat="1" x14ac:dyDescent="0.35"/>
    <row r="2350" s="173" customFormat="1" x14ac:dyDescent="0.35"/>
    <row r="2351" s="173" customFormat="1" x14ac:dyDescent="0.35"/>
    <row r="2352" s="173" customFormat="1" x14ac:dyDescent="0.35"/>
    <row r="2353" s="173" customFormat="1" x14ac:dyDescent="0.35"/>
    <row r="2354" s="173" customFormat="1" x14ac:dyDescent="0.35"/>
    <row r="2355" s="173" customFormat="1" x14ac:dyDescent="0.35"/>
    <row r="2356" s="173" customFormat="1" x14ac:dyDescent="0.35"/>
    <row r="2357" s="173" customFormat="1" x14ac:dyDescent="0.35"/>
    <row r="2358" s="173" customFormat="1" x14ac:dyDescent="0.35"/>
    <row r="2359" s="173" customFormat="1" x14ac:dyDescent="0.35"/>
    <row r="2360" s="173" customFormat="1" x14ac:dyDescent="0.35"/>
    <row r="2361" s="173" customFormat="1" x14ac:dyDescent="0.35"/>
    <row r="2362" s="173" customFormat="1" x14ac:dyDescent="0.35"/>
    <row r="2363" s="173" customFormat="1" x14ac:dyDescent="0.35"/>
    <row r="2364" s="173" customFormat="1" x14ac:dyDescent="0.35"/>
    <row r="2365" s="173" customFormat="1" x14ac:dyDescent="0.35"/>
    <row r="2366" s="173" customFormat="1" x14ac:dyDescent="0.35"/>
    <row r="2367" s="173" customFormat="1" x14ac:dyDescent="0.35"/>
    <row r="2368" s="173" customFormat="1" x14ac:dyDescent="0.35"/>
    <row r="2369" s="173" customFormat="1" x14ac:dyDescent="0.35"/>
    <row r="2370" s="173" customFormat="1" x14ac:dyDescent="0.35"/>
    <row r="2371" s="173" customFormat="1" x14ac:dyDescent="0.35"/>
    <row r="2372" s="173" customFormat="1" x14ac:dyDescent="0.35"/>
    <row r="2373" s="173" customFormat="1" x14ac:dyDescent="0.35"/>
    <row r="2374" s="173" customFormat="1" x14ac:dyDescent="0.35"/>
    <row r="2375" s="173" customFormat="1" x14ac:dyDescent="0.35"/>
    <row r="2376" s="173" customFormat="1" x14ac:dyDescent="0.35"/>
    <row r="2377" s="173" customFormat="1" x14ac:dyDescent="0.35"/>
    <row r="2378" s="173" customFormat="1" x14ac:dyDescent="0.35"/>
    <row r="2379" s="173" customFormat="1" x14ac:dyDescent="0.35"/>
    <row r="2380" s="173" customFormat="1" x14ac:dyDescent="0.35"/>
    <row r="2381" s="173" customFormat="1" x14ac:dyDescent="0.35"/>
    <row r="2382" s="173" customFormat="1" x14ac:dyDescent="0.35"/>
    <row r="2383" s="173" customFormat="1" x14ac:dyDescent="0.35"/>
    <row r="2384" s="173" customFormat="1" x14ac:dyDescent="0.35"/>
    <row r="2385" s="173" customFormat="1" x14ac:dyDescent="0.35"/>
    <row r="2386" s="173" customFormat="1" x14ac:dyDescent="0.35"/>
    <row r="2387" s="173" customFormat="1" x14ac:dyDescent="0.35"/>
    <row r="2388" s="173" customFormat="1" x14ac:dyDescent="0.35"/>
    <row r="2389" s="173" customFormat="1" x14ac:dyDescent="0.35"/>
    <row r="2390" s="173" customFormat="1" x14ac:dyDescent="0.35"/>
    <row r="2391" s="173" customFormat="1" x14ac:dyDescent="0.35"/>
    <row r="2392" s="173" customFormat="1" x14ac:dyDescent="0.35"/>
    <row r="2393" s="173" customFormat="1" x14ac:dyDescent="0.35"/>
    <row r="2394" s="173" customFormat="1" x14ac:dyDescent="0.35"/>
    <row r="2395" s="173" customFormat="1" x14ac:dyDescent="0.35"/>
    <row r="2396" s="173" customFormat="1" x14ac:dyDescent="0.35"/>
    <row r="2397" s="173" customFormat="1" x14ac:dyDescent="0.35"/>
    <row r="2398" s="173" customFormat="1" x14ac:dyDescent="0.35"/>
    <row r="2399" s="173" customFormat="1" x14ac:dyDescent="0.35"/>
    <row r="2400" s="173" customFormat="1" x14ac:dyDescent="0.35"/>
    <row r="2401" s="173" customFormat="1" x14ac:dyDescent="0.35"/>
    <row r="2402" s="173" customFormat="1" x14ac:dyDescent="0.35"/>
    <row r="2403" s="173" customFormat="1" x14ac:dyDescent="0.35"/>
    <row r="2404" s="173" customFormat="1" x14ac:dyDescent="0.35"/>
    <row r="2405" s="173" customFormat="1" x14ac:dyDescent="0.35"/>
    <row r="2406" s="173" customFormat="1" x14ac:dyDescent="0.35"/>
    <row r="2407" s="173" customFormat="1" x14ac:dyDescent="0.35"/>
    <row r="2408" s="173" customFormat="1" x14ac:dyDescent="0.35"/>
    <row r="2409" s="173" customFormat="1" x14ac:dyDescent="0.35"/>
    <row r="2410" s="173" customFormat="1" x14ac:dyDescent="0.35"/>
    <row r="2411" s="173" customFormat="1" x14ac:dyDescent="0.35"/>
    <row r="2412" s="173" customFormat="1" x14ac:dyDescent="0.35"/>
    <row r="2413" s="173" customFormat="1" x14ac:dyDescent="0.35"/>
    <row r="2414" s="173" customFormat="1" x14ac:dyDescent="0.35"/>
    <row r="2415" s="173" customFormat="1" x14ac:dyDescent="0.35"/>
    <row r="2416" s="173" customFormat="1" x14ac:dyDescent="0.35"/>
    <row r="2417" spans="2:17" s="173" customFormat="1" x14ac:dyDescent="0.35"/>
    <row r="2418" spans="2:17" s="173" customFormat="1" x14ac:dyDescent="0.35"/>
    <row r="2419" spans="2:17" x14ac:dyDescent="0.35">
      <c r="B2419" s="367"/>
      <c r="C2419" s="367"/>
      <c r="D2419" s="367"/>
      <c r="E2419" s="367"/>
      <c r="F2419" s="367"/>
      <c r="G2419" s="367"/>
      <c r="H2419" s="367"/>
      <c r="I2419" s="367"/>
      <c r="J2419" s="367"/>
    </row>
    <row r="2420" spans="2:17" x14ac:dyDescent="0.35">
      <c r="B2420" s="433" t="s">
        <v>185</v>
      </c>
      <c r="C2420" s="363"/>
      <c r="D2420" s="363"/>
      <c r="E2420" s="363"/>
      <c r="F2420" s="363"/>
      <c r="G2420" s="363"/>
      <c r="H2420" s="363"/>
      <c r="I2420" s="363"/>
      <c r="J2420" s="363"/>
      <c r="K2420" s="363"/>
      <c r="L2420" s="363"/>
      <c r="M2420" s="363"/>
      <c r="N2420" s="363"/>
      <c r="O2420" s="363"/>
      <c r="P2420" s="363"/>
      <c r="Q2420" s="363"/>
    </row>
    <row r="2421" spans="2:17" x14ac:dyDescent="0.35">
      <c r="B2421" s="505" t="s">
        <v>18</v>
      </c>
      <c r="C2421" s="491"/>
      <c r="D2421" s="491"/>
      <c r="E2421" s="491"/>
      <c r="F2421" s="491"/>
      <c r="G2421" s="491"/>
      <c r="H2421" s="433" t="s">
        <v>186</v>
      </c>
      <c r="I2421" s="491"/>
      <c r="J2421" s="491"/>
      <c r="K2421" s="491"/>
      <c r="L2421" s="491"/>
      <c r="M2421" s="491"/>
      <c r="N2421" s="491"/>
      <c r="O2421" s="491"/>
      <c r="P2421" s="506" t="s">
        <v>18</v>
      </c>
      <c r="Q2421" s="491"/>
    </row>
    <row r="2422" spans="2:17" x14ac:dyDescent="0.35">
      <c r="B2422" s="433" t="s">
        <v>187</v>
      </c>
      <c r="C2422" s="491"/>
      <c r="D2422" s="491"/>
      <c r="E2422" s="491"/>
      <c r="F2422" s="491"/>
      <c r="G2422" s="491"/>
      <c r="H2422" s="491"/>
      <c r="I2422" s="491"/>
      <c r="J2422" s="491"/>
      <c r="K2422" s="491"/>
      <c r="L2422" s="491"/>
      <c r="M2422" s="491"/>
      <c r="N2422" s="491"/>
      <c r="O2422" s="491"/>
      <c r="P2422" s="491"/>
      <c r="Q2422" s="491"/>
    </row>
    <row r="2423" spans="2:17" x14ac:dyDescent="0.35">
      <c r="B2423" s="433" t="s">
        <v>1489</v>
      </c>
      <c r="C2423" s="491"/>
      <c r="D2423" s="491"/>
      <c r="E2423" s="491"/>
      <c r="F2423" s="491"/>
      <c r="G2423" s="491"/>
      <c r="H2423" s="491"/>
      <c r="I2423" s="491"/>
      <c r="J2423" s="491"/>
      <c r="K2423" s="491"/>
      <c r="L2423" s="491"/>
      <c r="M2423" s="491"/>
      <c r="N2423" s="491"/>
      <c r="O2423" s="491"/>
      <c r="P2423" s="491"/>
      <c r="Q2423" s="491"/>
    </row>
    <row r="2424" spans="2:17" x14ac:dyDescent="0.35">
      <c r="B2424" s="149"/>
      <c r="C2424" s="152"/>
      <c r="D2424" s="152"/>
      <c r="E2424" s="152"/>
      <c r="F2424" s="152"/>
      <c r="G2424" s="152"/>
      <c r="H2424" s="152"/>
      <c r="I2424" s="152"/>
      <c r="J2424" s="152"/>
      <c r="K2424" s="152"/>
      <c r="L2424" s="152"/>
      <c r="M2424" s="152"/>
      <c r="N2424" s="152"/>
      <c r="O2424" s="152"/>
      <c r="P2424" s="152"/>
      <c r="Q2424" s="152"/>
    </row>
    <row r="2425" spans="2:17" x14ac:dyDescent="0.35">
      <c r="B2425" s="153"/>
      <c r="C2425" s="581" t="s">
        <v>1484</v>
      </c>
      <c r="D2425" s="581"/>
      <c r="E2425" s="581"/>
      <c r="F2425" s="581"/>
      <c r="G2425" s="581"/>
      <c r="H2425" s="581"/>
      <c r="I2425" s="581"/>
      <c r="J2425" s="581"/>
      <c r="K2425" s="581"/>
      <c r="L2425" s="581"/>
      <c r="M2425" s="581"/>
      <c r="N2425" s="581"/>
      <c r="O2425" s="581"/>
      <c r="P2425" s="581"/>
      <c r="Q2425" s="581"/>
    </row>
    <row r="2426" spans="2:17" x14ac:dyDescent="0.35">
      <c r="C2426" s="582" t="s">
        <v>1485</v>
      </c>
      <c r="D2426" s="582"/>
      <c r="E2426" s="582"/>
      <c r="F2426" s="582"/>
      <c r="G2426" s="582"/>
      <c r="H2426" s="582"/>
      <c r="I2426" s="582"/>
      <c r="J2426" s="582"/>
      <c r="K2426" s="582"/>
      <c r="L2426" s="582"/>
      <c r="M2426" s="582"/>
      <c r="N2426" s="582"/>
      <c r="O2426" s="582"/>
      <c r="P2426" s="582"/>
      <c r="Q2426" s="582"/>
    </row>
    <row r="2427" spans="2:17" x14ac:dyDescent="0.35">
      <c r="B2427" s="574" t="s">
        <v>12</v>
      </c>
      <c r="C2427" s="367"/>
      <c r="D2427" s="367"/>
      <c r="E2427" s="367"/>
      <c r="F2427" s="367"/>
      <c r="G2427" s="367"/>
      <c r="H2427" s="367"/>
      <c r="I2427" s="367"/>
      <c r="J2427" s="367"/>
      <c r="K2427" s="367"/>
      <c r="L2427" s="367"/>
      <c r="M2427" s="367"/>
      <c r="N2427" s="367"/>
      <c r="O2427" s="367"/>
      <c r="P2427" s="367"/>
      <c r="Q2427" s="367"/>
    </row>
    <row r="2428" spans="2:17" x14ac:dyDescent="0.35">
      <c r="B2428" s="153" t="s">
        <v>18</v>
      </c>
      <c r="C2428" s="504" t="s">
        <v>188</v>
      </c>
      <c r="D2428" s="367"/>
      <c r="E2428" s="367"/>
      <c r="F2428" s="367"/>
      <c r="G2428" s="367"/>
      <c r="H2428" s="367"/>
      <c r="I2428" s="367"/>
      <c r="J2428" s="367"/>
      <c r="K2428" s="367"/>
      <c r="L2428" s="367"/>
      <c r="M2428" s="60" t="s">
        <v>13</v>
      </c>
      <c r="N2428" s="575">
        <v>7648860</v>
      </c>
      <c r="O2428" s="367"/>
      <c r="P2428" s="367"/>
      <c r="Q2428" s="161" t="s">
        <v>189</v>
      </c>
    </row>
    <row r="2429" spans="2:17" x14ac:dyDescent="0.35">
      <c r="B2429" s="151" t="s">
        <v>18</v>
      </c>
      <c r="C2429" s="151" t="s">
        <v>18</v>
      </c>
      <c r="D2429" s="504" t="s">
        <v>25</v>
      </c>
      <c r="E2429" s="367"/>
      <c r="F2429" s="367"/>
      <c r="G2429" s="367"/>
      <c r="H2429" s="367"/>
      <c r="I2429" s="367"/>
      <c r="J2429" s="367"/>
      <c r="K2429" s="367"/>
      <c r="L2429" s="367"/>
      <c r="M2429" s="60" t="s">
        <v>13</v>
      </c>
      <c r="N2429" s="575">
        <v>4957020</v>
      </c>
      <c r="O2429" s="367"/>
      <c r="P2429" s="367"/>
      <c r="Q2429" s="161" t="s">
        <v>189</v>
      </c>
    </row>
    <row r="2430" spans="2:17" x14ac:dyDescent="0.35">
      <c r="B2430" s="151" t="s">
        <v>18</v>
      </c>
      <c r="C2430" s="151" t="s">
        <v>18</v>
      </c>
      <c r="D2430" s="153" t="s">
        <v>18</v>
      </c>
      <c r="E2430" s="504" t="s">
        <v>26</v>
      </c>
      <c r="F2430" s="367"/>
      <c r="G2430" s="367"/>
      <c r="H2430" s="367"/>
      <c r="I2430" s="367"/>
      <c r="J2430" s="367"/>
      <c r="K2430" s="367"/>
      <c r="L2430" s="367"/>
      <c r="M2430" s="60" t="s">
        <v>13</v>
      </c>
      <c r="N2430" s="575">
        <v>2624640</v>
      </c>
      <c r="O2430" s="367"/>
      <c r="P2430" s="367"/>
      <c r="Q2430" s="161" t="s">
        <v>189</v>
      </c>
    </row>
    <row r="2431" spans="2:17" x14ac:dyDescent="0.35">
      <c r="B2431" s="151" t="s">
        <v>18</v>
      </c>
      <c r="C2431" s="151" t="s">
        <v>18</v>
      </c>
      <c r="D2431" s="151" t="s">
        <v>18</v>
      </c>
      <c r="E2431" s="460" t="s">
        <v>30</v>
      </c>
      <c r="F2431" s="367"/>
      <c r="G2431" s="367"/>
      <c r="H2431" s="367"/>
      <c r="I2431" s="367"/>
      <c r="J2431" s="367"/>
      <c r="K2431" s="367"/>
      <c r="L2431" s="367"/>
      <c r="M2431" s="156" t="s">
        <v>190</v>
      </c>
      <c r="N2431" s="579">
        <v>695520</v>
      </c>
      <c r="O2431" s="367"/>
      <c r="P2431" s="367"/>
      <c r="Q2431" s="62" t="s">
        <v>189</v>
      </c>
    </row>
    <row r="2432" spans="2:17" x14ac:dyDescent="0.35">
      <c r="B2432" s="160" t="s">
        <v>18</v>
      </c>
      <c r="C2432" s="160" t="s">
        <v>18</v>
      </c>
      <c r="D2432" s="160" t="s">
        <v>18</v>
      </c>
      <c r="E2432" s="148" t="s">
        <v>18</v>
      </c>
      <c r="F2432" s="148" t="s">
        <v>18</v>
      </c>
      <c r="G2432" s="454" t="s">
        <v>1476</v>
      </c>
      <c r="H2432" s="367"/>
      <c r="I2432" s="367"/>
      <c r="J2432" s="367"/>
      <c r="K2432" s="367"/>
      <c r="L2432" s="367"/>
      <c r="M2432" s="160" t="s">
        <v>18</v>
      </c>
      <c r="N2432" s="580" t="s">
        <v>18</v>
      </c>
      <c r="O2432" s="367"/>
      <c r="P2432" s="367"/>
      <c r="Q2432" s="62" t="s">
        <v>18</v>
      </c>
    </row>
    <row r="2433" spans="2:17" x14ac:dyDescent="0.35">
      <c r="B2433" s="160"/>
      <c r="C2433" s="160"/>
      <c r="D2433" s="160"/>
      <c r="E2433" s="148"/>
      <c r="F2433" s="148"/>
      <c r="G2433" s="454" t="s">
        <v>1477</v>
      </c>
      <c r="H2433" s="454"/>
      <c r="I2433" s="454"/>
      <c r="J2433" s="454"/>
      <c r="K2433" s="454"/>
      <c r="L2433" s="454"/>
      <c r="M2433" s="160"/>
      <c r="N2433" s="160"/>
      <c r="Q2433" s="62"/>
    </row>
    <row r="2434" spans="2:17" x14ac:dyDescent="0.35">
      <c r="B2434" s="151" t="s">
        <v>18</v>
      </c>
      <c r="C2434" s="151" t="s">
        <v>18</v>
      </c>
      <c r="D2434" s="151" t="s">
        <v>18</v>
      </c>
      <c r="E2434" s="460" t="s">
        <v>27</v>
      </c>
      <c r="F2434" s="367"/>
      <c r="G2434" s="367"/>
      <c r="H2434" s="367"/>
      <c r="I2434" s="367"/>
      <c r="J2434" s="367"/>
      <c r="K2434" s="367"/>
      <c r="L2434" s="367"/>
      <c r="M2434" s="156" t="s">
        <v>190</v>
      </c>
      <c r="N2434" s="579">
        <v>120000</v>
      </c>
      <c r="O2434" s="367"/>
      <c r="P2434" s="367"/>
      <c r="Q2434" s="62" t="s">
        <v>189</v>
      </c>
    </row>
    <row r="2435" spans="2:17" x14ac:dyDescent="0.35">
      <c r="B2435" s="160" t="s">
        <v>18</v>
      </c>
      <c r="C2435" s="160" t="s">
        <v>18</v>
      </c>
      <c r="D2435" s="160" t="s">
        <v>18</v>
      </c>
      <c r="E2435" s="148" t="s">
        <v>18</v>
      </c>
      <c r="F2435" s="148" t="s">
        <v>18</v>
      </c>
      <c r="G2435" s="454" t="s">
        <v>1478</v>
      </c>
      <c r="H2435" s="367"/>
      <c r="I2435" s="367"/>
      <c r="J2435" s="367"/>
      <c r="K2435" s="367"/>
      <c r="L2435" s="367"/>
      <c r="M2435" s="160" t="s">
        <v>18</v>
      </c>
      <c r="N2435" s="580" t="s">
        <v>18</v>
      </c>
      <c r="O2435" s="367"/>
      <c r="P2435" s="367"/>
      <c r="Q2435" s="62" t="s">
        <v>18</v>
      </c>
    </row>
    <row r="2436" spans="2:17" x14ac:dyDescent="0.35">
      <c r="B2436" s="160" t="s">
        <v>18</v>
      </c>
      <c r="C2436" s="160" t="s">
        <v>18</v>
      </c>
      <c r="D2436" s="160" t="s">
        <v>18</v>
      </c>
      <c r="E2436" s="148" t="s">
        <v>18</v>
      </c>
      <c r="F2436" s="148" t="s">
        <v>18</v>
      </c>
      <c r="G2436" s="454" t="s">
        <v>1479</v>
      </c>
      <c r="H2436" s="367"/>
      <c r="I2436" s="367"/>
      <c r="J2436" s="367"/>
      <c r="K2436" s="367"/>
      <c r="L2436" s="367"/>
      <c r="M2436" s="160" t="s">
        <v>18</v>
      </c>
      <c r="N2436" s="580" t="s">
        <v>18</v>
      </c>
      <c r="O2436" s="367"/>
      <c r="P2436" s="367"/>
      <c r="Q2436" s="62" t="s">
        <v>18</v>
      </c>
    </row>
    <row r="2437" spans="2:17" x14ac:dyDescent="0.35">
      <c r="B2437" s="151" t="s">
        <v>18</v>
      </c>
      <c r="C2437" s="151" t="s">
        <v>18</v>
      </c>
      <c r="D2437" s="151" t="s">
        <v>18</v>
      </c>
      <c r="E2437" s="460" t="s">
        <v>31</v>
      </c>
      <c r="F2437" s="367"/>
      <c r="G2437" s="367"/>
      <c r="H2437" s="367"/>
      <c r="I2437" s="367"/>
      <c r="J2437" s="367"/>
      <c r="K2437" s="367"/>
      <c r="L2437" s="367"/>
      <c r="M2437" s="156" t="s">
        <v>190</v>
      </c>
      <c r="N2437" s="579">
        <v>120000</v>
      </c>
      <c r="O2437" s="367"/>
      <c r="P2437" s="367"/>
      <c r="Q2437" s="62" t="s">
        <v>189</v>
      </c>
    </row>
    <row r="2438" spans="2:17" x14ac:dyDescent="0.35">
      <c r="B2438" s="160" t="s">
        <v>18</v>
      </c>
      <c r="C2438" s="160" t="s">
        <v>18</v>
      </c>
      <c r="D2438" s="160" t="s">
        <v>18</v>
      </c>
      <c r="E2438" s="148" t="s">
        <v>18</v>
      </c>
      <c r="F2438" s="148" t="s">
        <v>18</v>
      </c>
      <c r="G2438" s="454" t="s">
        <v>1480</v>
      </c>
      <c r="H2438" s="367"/>
      <c r="I2438" s="367"/>
      <c r="J2438" s="367"/>
      <c r="K2438" s="367"/>
      <c r="L2438" s="367"/>
      <c r="M2438" s="160" t="s">
        <v>18</v>
      </c>
      <c r="N2438" s="580" t="s">
        <v>18</v>
      </c>
      <c r="O2438" s="367"/>
      <c r="P2438" s="367"/>
      <c r="Q2438" s="62" t="s">
        <v>18</v>
      </c>
    </row>
    <row r="2439" spans="2:17" x14ac:dyDescent="0.35">
      <c r="B2439" s="160" t="s">
        <v>18</v>
      </c>
      <c r="C2439" s="160" t="s">
        <v>18</v>
      </c>
      <c r="D2439" s="160" t="s">
        <v>18</v>
      </c>
      <c r="E2439" s="148" t="s">
        <v>18</v>
      </c>
      <c r="F2439" s="148" t="s">
        <v>18</v>
      </c>
      <c r="G2439" s="454" t="s">
        <v>1481</v>
      </c>
      <c r="H2439" s="367"/>
      <c r="I2439" s="367"/>
      <c r="J2439" s="367"/>
      <c r="K2439" s="367"/>
      <c r="L2439" s="367"/>
      <c r="M2439" s="160" t="s">
        <v>18</v>
      </c>
      <c r="N2439" s="580" t="s">
        <v>18</v>
      </c>
      <c r="O2439" s="367"/>
      <c r="P2439" s="367"/>
      <c r="Q2439" s="62" t="s">
        <v>18</v>
      </c>
    </row>
    <row r="2440" spans="2:17" x14ac:dyDescent="0.35">
      <c r="B2440" s="151" t="s">
        <v>18</v>
      </c>
      <c r="C2440" s="151" t="s">
        <v>18</v>
      </c>
      <c r="D2440" s="151" t="s">
        <v>18</v>
      </c>
      <c r="E2440" s="460" t="s">
        <v>29</v>
      </c>
      <c r="F2440" s="367"/>
      <c r="G2440" s="367"/>
      <c r="H2440" s="367"/>
      <c r="I2440" s="367"/>
      <c r="J2440" s="367"/>
      <c r="K2440" s="367"/>
      <c r="L2440" s="367"/>
      <c r="M2440" s="156" t="s">
        <v>190</v>
      </c>
      <c r="N2440" s="579">
        <v>198720</v>
      </c>
      <c r="O2440" s="367"/>
      <c r="P2440" s="367"/>
      <c r="Q2440" s="62" t="s">
        <v>189</v>
      </c>
    </row>
    <row r="2441" spans="2:17" x14ac:dyDescent="0.35">
      <c r="B2441" s="160" t="s">
        <v>18</v>
      </c>
      <c r="C2441" s="160" t="s">
        <v>18</v>
      </c>
      <c r="D2441" s="160" t="s">
        <v>18</v>
      </c>
      <c r="E2441" s="148" t="s">
        <v>18</v>
      </c>
      <c r="F2441" s="148" t="s">
        <v>18</v>
      </c>
      <c r="G2441" s="454" t="s">
        <v>191</v>
      </c>
      <c r="H2441" s="367"/>
      <c r="I2441" s="367"/>
      <c r="J2441" s="367"/>
      <c r="K2441" s="367"/>
      <c r="L2441" s="367"/>
      <c r="M2441" s="160" t="s">
        <v>18</v>
      </c>
      <c r="N2441" s="580" t="s">
        <v>18</v>
      </c>
      <c r="O2441" s="367"/>
      <c r="P2441" s="367"/>
      <c r="Q2441" s="62" t="s">
        <v>18</v>
      </c>
    </row>
    <row r="2442" spans="2:17" x14ac:dyDescent="0.35">
      <c r="B2442" s="160" t="s">
        <v>18</v>
      </c>
      <c r="C2442" s="160" t="s">
        <v>18</v>
      </c>
      <c r="D2442" s="160" t="s">
        <v>18</v>
      </c>
      <c r="E2442" s="148" t="s">
        <v>18</v>
      </c>
      <c r="F2442" s="148" t="s">
        <v>18</v>
      </c>
      <c r="G2442" s="454" t="s">
        <v>1486</v>
      </c>
      <c r="H2442" s="367"/>
      <c r="I2442" s="367"/>
      <c r="J2442" s="367"/>
      <c r="K2442" s="367"/>
      <c r="L2442" s="367"/>
      <c r="M2442" s="160" t="s">
        <v>18</v>
      </c>
      <c r="N2442" s="580" t="s">
        <v>18</v>
      </c>
      <c r="O2442" s="367"/>
      <c r="P2442" s="367"/>
      <c r="Q2442" s="62" t="s">
        <v>18</v>
      </c>
    </row>
    <row r="2443" spans="2:17" x14ac:dyDescent="0.35">
      <c r="B2443" s="151" t="s">
        <v>18</v>
      </c>
      <c r="C2443" s="151" t="s">
        <v>18</v>
      </c>
      <c r="D2443" s="151" t="s">
        <v>18</v>
      </c>
      <c r="E2443" s="460" t="s">
        <v>28</v>
      </c>
      <c r="F2443" s="367"/>
      <c r="G2443" s="367"/>
      <c r="H2443" s="367"/>
      <c r="I2443" s="367"/>
      <c r="J2443" s="367"/>
      <c r="K2443" s="367"/>
      <c r="L2443" s="367"/>
      <c r="M2443" s="156" t="s">
        <v>190</v>
      </c>
      <c r="N2443" s="579">
        <v>1490400</v>
      </c>
      <c r="O2443" s="367"/>
      <c r="P2443" s="367"/>
      <c r="Q2443" s="62" t="s">
        <v>189</v>
      </c>
    </row>
    <row r="2444" spans="2:17" x14ac:dyDescent="0.35">
      <c r="B2444" s="160" t="s">
        <v>18</v>
      </c>
      <c r="C2444" s="160" t="s">
        <v>18</v>
      </c>
      <c r="D2444" s="160" t="s">
        <v>18</v>
      </c>
      <c r="E2444" s="148" t="s">
        <v>18</v>
      </c>
      <c r="F2444" s="148" t="s">
        <v>18</v>
      </c>
      <c r="G2444" s="454" t="s">
        <v>1483</v>
      </c>
      <c r="H2444" s="367"/>
      <c r="I2444" s="367"/>
      <c r="J2444" s="367"/>
      <c r="K2444" s="367"/>
      <c r="L2444" s="367"/>
      <c r="M2444" s="160" t="s">
        <v>18</v>
      </c>
      <c r="N2444" s="580" t="s">
        <v>18</v>
      </c>
      <c r="O2444" s="367"/>
      <c r="P2444" s="367"/>
      <c r="Q2444" s="62" t="s">
        <v>18</v>
      </c>
    </row>
    <row r="2445" spans="2:17" x14ac:dyDescent="0.35">
      <c r="B2445" s="160" t="s">
        <v>18</v>
      </c>
      <c r="C2445" s="160" t="s">
        <v>18</v>
      </c>
      <c r="D2445" s="160" t="s">
        <v>18</v>
      </c>
      <c r="E2445" s="148" t="s">
        <v>18</v>
      </c>
      <c r="F2445" s="148" t="s">
        <v>18</v>
      </c>
      <c r="G2445" s="454" t="s">
        <v>1482</v>
      </c>
      <c r="H2445" s="367"/>
      <c r="I2445" s="367"/>
      <c r="J2445" s="367"/>
      <c r="K2445" s="367"/>
      <c r="L2445" s="367"/>
      <c r="M2445" s="160" t="s">
        <v>18</v>
      </c>
      <c r="N2445" s="580" t="s">
        <v>18</v>
      </c>
      <c r="O2445" s="367"/>
      <c r="P2445" s="367"/>
      <c r="Q2445" s="62" t="s">
        <v>18</v>
      </c>
    </row>
    <row r="2446" spans="2:17" x14ac:dyDescent="0.35">
      <c r="B2446" s="151" t="s">
        <v>18</v>
      </c>
      <c r="C2446" s="151" t="s">
        <v>18</v>
      </c>
      <c r="D2446" s="153" t="s">
        <v>18</v>
      </c>
      <c r="E2446" s="504" t="s">
        <v>32</v>
      </c>
      <c r="F2446" s="367"/>
      <c r="G2446" s="367"/>
      <c r="H2446" s="367"/>
      <c r="I2446" s="367"/>
      <c r="J2446" s="367"/>
      <c r="K2446" s="367"/>
      <c r="L2446" s="367"/>
      <c r="M2446" s="60" t="s">
        <v>13</v>
      </c>
      <c r="N2446" s="575">
        <v>2332380</v>
      </c>
      <c r="O2446" s="367"/>
      <c r="P2446" s="367"/>
      <c r="Q2446" s="161" t="s">
        <v>189</v>
      </c>
    </row>
    <row r="2447" spans="2:17" x14ac:dyDescent="0.35">
      <c r="B2447" s="151" t="s">
        <v>18</v>
      </c>
      <c r="C2447" s="151" t="s">
        <v>18</v>
      </c>
      <c r="D2447" s="151" t="s">
        <v>18</v>
      </c>
      <c r="E2447" s="460" t="s">
        <v>36</v>
      </c>
      <c r="F2447" s="367"/>
      <c r="G2447" s="367"/>
      <c r="H2447" s="367"/>
      <c r="I2447" s="367"/>
      <c r="J2447" s="367"/>
      <c r="K2447" s="367"/>
      <c r="L2447" s="367"/>
      <c r="M2447" s="156" t="s">
        <v>190</v>
      </c>
      <c r="N2447" s="579">
        <v>1721760</v>
      </c>
      <c r="O2447" s="367"/>
      <c r="P2447" s="367"/>
      <c r="Q2447" s="62" t="s">
        <v>189</v>
      </c>
    </row>
    <row r="2448" spans="2:17" x14ac:dyDescent="0.35">
      <c r="B2448" s="160" t="s">
        <v>18</v>
      </c>
      <c r="C2448" s="160" t="s">
        <v>18</v>
      </c>
      <c r="D2448" s="160" t="s">
        <v>18</v>
      </c>
      <c r="E2448" s="148" t="s">
        <v>18</v>
      </c>
      <c r="F2448" s="148" t="s">
        <v>18</v>
      </c>
      <c r="G2448" s="454" t="s">
        <v>1487</v>
      </c>
      <c r="H2448" s="367"/>
      <c r="I2448" s="367"/>
      <c r="J2448" s="367"/>
      <c r="K2448" s="367"/>
      <c r="L2448" s="367"/>
      <c r="M2448" s="160" t="s">
        <v>18</v>
      </c>
      <c r="N2448" s="580" t="s">
        <v>18</v>
      </c>
      <c r="O2448" s="367"/>
      <c r="P2448" s="367"/>
      <c r="Q2448" s="62" t="s">
        <v>18</v>
      </c>
    </row>
    <row r="2449" spans="2:17" x14ac:dyDescent="0.35">
      <c r="B2449" s="160" t="s">
        <v>18</v>
      </c>
      <c r="C2449" s="160" t="s">
        <v>18</v>
      </c>
      <c r="D2449" s="160" t="s">
        <v>18</v>
      </c>
      <c r="E2449" s="148" t="s">
        <v>18</v>
      </c>
      <c r="F2449" s="148" t="s">
        <v>18</v>
      </c>
      <c r="G2449" s="454" t="s">
        <v>1488</v>
      </c>
      <c r="H2449" s="367"/>
      <c r="I2449" s="367"/>
      <c r="J2449" s="367"/>
      <c r="K2449" s="367"/>
      <c r="L2449" s="367"/>
      <c r="M2449" s="160" t="s">
        <v>18</v>
      </c>
      <c r="N2449" s="580" t="s">
        <v>18</v>
      </c>
      <c r="O2449" s="367"/>
      <c r="P2449" s="367"/>
      <c r="Q2449" s="62" t="s">
        <v>18</v>
      </c>
    </row>
    <row r="2450" spans="2:17" x14ac:dyDescent="0.35">
      <c r="B2450" s="151" t="s">
        <v>18</v>
      </c>
      <c r="C2450" s="151" t="s">
        <v>18</v>
      </c>
      <c r="D2450" s="151" t="s">
        <v>18</v>
      </c>
      <c r="E2450" s="460" t="s">
        <v>34</v>
      </c>
      <c r="F2450" s="367"/>
      <c r="G2450" s="367"/>
      <c r="H2450" s="367"/>
      <c r="I2450" s="367"/>
      <c r="J2450" s="367"/>
      <c r="K2450" s="367"/>
      <c r="L2450" s="367"/>
      <c r="M2450" s="156" t="s">
        <v>190</v>
      </c>
      <c r="N2450" s="579">
        <v>142620</v>
      </c>
      <c r="O2450" s="367"/>
      <c r="P2450" s="367"/>
      <c r="Q2450" s="62" t="s">
        <v>189</v>
      </c>
    </row>
    <row r="2451" spans="2:17" x14ac:dyDescent="0.35">
      <c r="B2451" s="160" t="s">
        <v>18</v>
      </c>
      <c r="C2451" s="160" t="s">
        <v>18</v>
      </c>
      <c r="D2451" s="160" t="s">
        <v>18</v>
      </c>
      <c r="E2451" s="148" t="s">
        <v>18</v>
      </c>
      <c r="F2451" s="148" t="s">
        <v>18</v>
      </c>
      <c r="G2451" s="454" t="s">
        <v>1490</v>
      </c>
      <c r="H2451" s="367"/>
      <c r="I2451" s="367"/>
      <c r="J2451" s="367"/>
      <c r="K2451" s="367"/>
      <c r="L2451" s="367"/>
      <c r="M2451" s="160" t="s">
        <v>18</v>
      </c>
      <c r="N2451" s="580" t="s">
        <v>18</v>
      </c>
      <c r="O2451" s="367"/>
      <c r="P2451" s="367"/>
      <c r="Q2451" s="62" t="s">
        <v>18</v>
      </c>
    </row>
    <row r="2452" spans="2:17" x14ac:dyDescent="0.35">
      <c r="B2452" s="160"/>
      <c r="C2452" s="160"/>
      <c r="D2452" s="160"/>
      <c r="E2452" s="148"/>
      <c r="F2452" s="148"/>
      <c r="G2452" s="454" t="s">
        <v>1491</v>
      </c>
      <c r="H2452" s="367"/>
      <c r="I2452" s="367"/>
      <c r="J2452" s="367"/>
      <c r="K2452" s="367"/>
      <c r="L2452" s="367"/>
      <c r="M2452" s="160"/>
      <c r="N2452" s="160"/>
      <c r="Q2452" s="62"/>
    </row>
    <row r="2453" spans="2:17" x14ac:dyDescent="0.35">
      <c r="B2453" s="160"/>
      <c r="C2453" s="160"/>
      <c r="D2453" s="160"/>
      <c r="E2453" s="148"/>
      <c r="F2453" s="148"/>
      <c r="G2453" s="454" t="s">
        <v>1492</v>
      </c>
      <c r="H2453" s="367"/>
      <c r="I2453" s="367"/>
      <c r="J2453" s="367"/>
      <c r="K2453" s="367"/>
      <c r="L2453" s="367"/>
      <c r="M2453" s="160"/>
      <c r="N2453" s="160"/>
      <c r="Q2453" s="62"/>
    </row>
    <row r="2454" spans="2:17" x14ac:dyDescent="0.35">
      <c r="B2454" s="160" t="s">
        <v>18</v>
      </c>
      <c r="C2454" s="160" t="s">
        <v>18</v>
      </c>
      <c r="D2454" s="160" t="s">
        <v>18</v>
      </c>
      <c r="E2454" s="148" t="s">
        <v>18</v>
      </c>
      <c r="F2454" s="148" t="s">
        <v>18</v>
      </c>
      <c r="G2454" s="454" t="s">
        <v>1493</v>
      </c>
      <c r="H2454" s="367"/>
      <c r="I2454" s="367"/>
      <c r="J2454" s="367"/>
      <c r="K2454" s="367"/>
      <c r="L2454" s="367"/>
      <c r="M2454" s="160" t="s">
        <v>18</v>
      </c>
      <c r="N2454" s="580" t="s">
        <v>18</v>
      </c>
      <c r="O2454" s="367"/>
      <c r="P2454" s="367"/>
      <c r="Q2454" s="62" t="s">
        <v>18</v>
      </c>
    </row>
    <row r="2455" spans="2:17" x14ac:dyDescent="0.35">
      <c r="B2455" s="151" t="s">
        <v>18</v>
      </c>
      <c r="C2455" s="151" t="s">
        <v>18</v>
      </c>
      <c r="D2455" s="151" t="s">
        <v>18</v>
      </c>
      <c r="E2455" s="460" t="s">
        <v>37</v>
      </c>
      <c r="F2455" s="367"/>
      <c r="G2455" s="367"/>
      <c r="H2455" s="367"/>
      <c r="I2455" s="367"/>
      <c r="J2455" s="367"/>
      <c r="K2455" s="367"/>
      <c r="L2455" s="367"/>
      <c r="M2455" s="156" t="s">
        <v>190</v>
      </c>
      <c r="N2455" s="579">
        <v>144000</v>
      </c>
      <c r="O2455" s="367"/>
      <c r="P2455" s="367"/>
      <c r="Q2455" s="62" t="s">
        <v>189</v>
      </c>
    </row>
    <row r="2456" spans="2:17" x14ac:dyDescent="0.35">
      <c r="B2456" s="160" t="s">
        <v>18</v>
      </c>
      <c r="C2456" s="160" t="s">
        <v>18</v>
      </c>
      <c r="D2456" s="160" t="s">
        <v>18</v>
      </c>
      <c r="E2456" s="148" t="s">
        <v>18</v>
      </c>
      <c r="F2456" s="148" t="s">
        <v>18</v>
      </c>
      <c r="G2456" s="454" t="s">
        <v>192</v>
      </c>
      <c r="H2456" s="367"/>
      <c r="I2456" s="367"/>
      <c r="J2456" s="367"/>
      <c r="K2456" s="367"/>
      <c r="L2456" s="367"/>
      <c r="M2456" s="160" t="s">
        <v>18</v>
      </c>
      <c r="N2456" s="580" t="s">
        <v>18</v>
      </c>
      <c r="O2456" s="367"/>
      <c r="P2456" s="367"/>
      <c r="Q2456" s="62" t="s">
        <v>18</v>
      </c>
    </row>
    <row r="2457" spans="2:17" x14ac:dyDescent="0.35">
      <c r="B2457" s="151" t="s">
        <v>18</v>
      </c>
      <c r="C2457" s="151" t="s">
        <v>18</v>
      </c>
      <c r="D2457" s="151" t="s">
        <v>18</v>
      </c>
      <c r="E2457" s="460" t="s">
        <v>33</v>
      </c>
      <c r="F2457" s="367"/>
      <c r="G2457" s="367"/>
      <c r="H2457" s="367"/>
      <c r="I2457" s="367"/>
      <c r="J2457" s="367"/>
      <c r="K2457" s="367"/>
      <c r="L2457" s="367"/>
      <c r="M2457" s="156" t="s">
        <v>190</v>
      </c>
      <c r="N2457" s="579">
        <v>216000</v>
      </c>
      <c r="O2457" s="367"/>
      <c r="P2457" s="367"/>
      <c r="Q2457" s="62" t="s">
        <v>189</v>
      </c>
    </row>
    <row r="2458" spans="2:17" x14ac:dyDescent="0.35">
      <c r="B2458" s="160" t="s">
        <v>18</v>
      </c>
      <c r="C2458" s="160" t="s">
        <v>18</v>
      </c>
      <c r="D2458" s="160" t="s">
        <v>18</v>
      </c>
      <c r="E2458" s="148" t="s">
        <v>18</v>
      </c>
      <c r="F2458" s="148" t="s">
        <v>18</v>
      </c>
      <c r="G2458" s="454" t="s">
        <v>1494</v>
      </c>
      <c r="H2458" s="367"/>
      <c r="I2458" s="367"/>
      <c r="J2458" s="367"/>
      <c r="K2458" s="367"/>
      <c r="L2458" s="367"/>
      <c r="M2458" s="160" t="s">
        <v>18</v>
      </c>
      <c r="N2458" s="580" t="s">
        <v>18</v>
      </c>
      <c r="O2458" s="367"/>
      <c r="P2458" s="367"/>
      <c r="Q2458" s="62" t="s">
        <v>18</v>
      </c>
    </row>
    <row r="2459" spans="2:17" x14ac:dyDescent="0.35">
      <c r="B2459" s="151" t="s">
        <v>18</v>
      </c>
      <c r="C2459" s="151" t="s">
        <v>18</v>
      </c>
      <c r="D2459" s="151" t="s">
        <v>18</v>
      </c>
      <c r="E2459" s="148" t="s">
        <v>18</v>
      </c>
      <c r="F2459" s="148" t="s">
        <v>18</v>
      </c>
      <c r="G2459" s="454" t="s">
        <v>1495</v>
      </c>
      <c r="H2459" s="367"/>
      <c r="I2459" s="367"/>
      <c r="J2459" s="367"/>
      <c r="K2459" s="367"/>
      <c r="L2459" s="367"/>
      <c r="M2459" s="151" t="s">
        <v>18</v>
      </c>
      <c r="N2459" s="460" t="s">
        <v>18</v>
      </c>
      <c r="O2459" s="367"/>
      <c r="P2459" s="367"/>
      <c r="Q2459" s="150" t="s">
        <v>18</v>
      </c>
    </row>
    <row r="2460" spans="2:17" x14ac:dyDescent="0.35">
      <c r="B2460" s="151" t="s">
        <v>18</v>
      </c>
      <c r="C2460" s="151" t="s">
        <v>18</v>
      </c>
      <c r="D2460" s="151" t="s">
        <v>18</v>
      </c>
      <c r="E2460" s="460" t="s">
        <v>35</v>
      </c>
      <c r="F2460" s="367"/>
      <c r="G2460" s="367"/>
      <c r="H2460" s="367"/>
      <c r="I2460" s="367"/>
      <c r="J2460" s="367"/>
      <c r="K2460" s="367"/>
      <c r="L2460" s="367"/>
      <c r="M2460" s="157" t="s">
        <v>190</v>
      </c>
      <c r="N2460" s="578">
        <v>108000</v>
      </c>
      <c r="O2460" s="367"/>
      <c r="P2460" s="367"/>
      <c r="Q2460" s="150" t="s">
        <v>189</v>
      </c>
    </row>
    <row r="2461" spans="2:17" x14ac:dyDescent="0.35">
      <c r="B2461" s="151" t="s">
        <v>18</v>
      </c>
      <c r="C2461" s="151" t="s">
        <v>18</v>
      </c>
      <c r="D2461" s="151" t="s">
        <v>18</v>
      </c>
      <c r="E2461" s="148" t="s">
        <v>18</v>
      </c>
      <c r="F2461" s="148" t="s">
        <v>18</v>
      </c>
      <c r="G2461" s="454" t="s">
        <v>1496</v>
      </c>
      <c r="H2461" s="367"/>
      <c r="I2461" s="367"/>
      <c r="J2461" s="367"/>
      <c r="K2461" s="367"/>
      <c r="L2461" s="367"/>
      <c r="M2461" s="151" t="s">
        <v>18</v>
      </c>
      <c r="N2461" s="460" t="s">
        <v>18</v>
      </c>
      <c r="O2461" s="367"/>
      <c r="P2461" s="367"/>
      <c r="Q2461" s="150" t="s">
        <v>18</v>
      </c>
    </row>
    <row r="2462" spans="2:17" x14ac:dyDescent="0.35">
      <c r="B2462" s="151" t="s">
        <v>18</v>
      </c>
      <c r="C2462" s="151" t="s">
        <v>18</v>
      </c>
      <c r="D2462" s="151" t="s">
        <v>18</v>
      </c>
      <c r="E2462" s="148" t="s">
        <v>18</v>
      </c>
      <c r="F2462" s="148" t="s">
        <v>18</v>
      </c>
      <c r="G2462" s="454" t="s">
        <v>1497</v>
      </c>
      <c r="H2462" s="367"/>
      <c r="I2462" s="367"/>
      <c r="J2462" s="367"/>
      <c r="K2462" s="367"/>
      <c r="L2462" s="367"/>
      <c r="M2462" s="151" t="s">
        <v>18</v>
      </c>
      <c r="N2462" s="460" t="s">
        <v>18</v>
      </c>
      <c r="O2462" s="367"/>
      <c r="P2462" s="367"/>
      <c r="Q2462" s="150" t="s">
        <v>18</v>
      </c>
    </row>
    <row r="2463" spans="2:17" x14ac:dyDescent="0.35">
      <c r="B2463" s="151" t="s">
        <v>18</v>
      </c>
      <c r="C2463" s="151" t="s">
        <v>18</v>
      </c>
      <c r="D2463" s="151" t="s">
        <v>18</v>
      </c>
      <c r="E2463" s="148" t="s">
        <v>18</v>
      </c>
      <c r="F2463" s="148" t="s">
        <v>18</v>
      </c>
      <c r="G2463" s="454" t="s">
        <v>1498</v>
      </c>
      <c r="H2463" s="367"/>
      <c r="I2463" s="367"/>
      <c r="J2463" s="367"/>
      <c r="K2463" s="367"/>
      <c r="L2463" s="367"/>
      <c r="M2463" s="151" t="s">
        <v>18</v>
      </c>
      <c r="N2463" s="460" t="s">
        <v>18</v>
      </c>
      <c r="O2463" s="367"/>
      <c r="P2463" s="367"/>
      <c r="Q2463" s="150" t="s">
        <v>18</v>
      </c>
    </row>
    <row r="2464" spans="2:17" x14ac:dyDescent="0.35">
      <c r="B2464" s="151" t="s">
        <v>18</v>
      </c>
      <c r="C2464" s="151" t="s">
        <v>18</v>
      </c>
      <c r="D2464" s="151" t="s">
        <v>18</v>
      </c>
      <c r="E2464" s="148" t="s">
        <v>18</v>
      </c>
      <c r="F2464" s="148" t="s">
        <v>18</v>
      </c>
      <c r="G2464" s="454" t="s">
        <v>1499</v>
      </c>
      <c r="H2464" s="367"/>
      <c r="I2464" s="367"/>
      <c r="J2464" s="367"/>
      <c r="K2464" s="367"/>
      <c r="L2464" s="367"/>
      <c r="M2464" s="151" t="s">
        <v>18</v>
      </c>
      <c r="N2464" s="460" t="s">
        <v>18</v>
      </c>
      <c r="O2464" s="367"/>
      <c r="P2464" s="367"/>
      <c r="Q2464" s="150" t="s">
        <v>18</v>
      </c>
    </row>
    <row r="2465" spans="2:17" x14ac:dyDescent="0.35">
      <c r="B2465" s="151" t="s">
        <v>18</v>
      </c>
      <c r="C2465" s="151" t="s">
        <v>18</v>
      </c>
      <c r="D2465" s="504" t="s">
        <v>38</v>
      </c>
      <c r="E2465" s="367"/>
      <c r="F2465" s="367"/>
      <c r="G2465" s="367"/>
      <c r="H2465" s="367"/>
      <c r="I2465" s="367"/>
      <c r="J2465" s="367"/>
      <c r="K2465" s="367"/>
      <c r="L2465" s="367"/>
      <c r="M2465" s="60" t="s">
        <v>13</v>
      </c>
      <c r="N2465" s="575">
        <v>2278840</v>
      </c>
      <c r="O2465" s="367"/>
      <c r="P2465" s="367"/>
      <c r="Q2465" s="161" t="s">
        <v>189</v>
      </c>
    </row>
    <row r="2466" spans="2:17" x14ac:dyDescent="0.35">
      <c r="B2466" s="151" t="s">
        <v>18</v>
      </c>
      <c r="C2466" s="151" t="s">
        <v>18</v>
      </c>
      <c r="D2466" s="153" t="s">
        <v>18</v>
      </c>
      <c r="E2466" s="504" t="s">
        <v>39</v>
      </c>
      <c r="F2466" s="367"/>
      <c r="G2466" s="367"/>
      <c r="H2466" s="367"/>
      <c r="I2466" s="367"/>
      <c r="J2466" s="367"/>
      <c r="K2466" s="367"/>
      <c r="L2466" s="367"/>
      <c r="M2466" s="60" t="s">
        <v>13</v>
      </c>
      <c r="N2466" s="575">
        <v>633000</v>
      </c>
      <c r="O2466" s="367"/>
      <c r="P2466" s="367"/>
      <c r="Q2466" s="161" t="s">
        <v>189</v>
      </c>
    </row>
    <row r="2467" spans="2:17" x14ac:dyDescent="0.35">
      <c r="B2467" s="151" t="s">
        <v>18</v>
      </c>
      <c r="C2467" s="151" t="s">
        <v>18</v>
      </c>
      <c r="D2467" s="151" t="s">
        <v>18</v>
      </c>
      <c r="E2467" s="460" t="s">
        <v>41</v>
      </c>
      <c r="F2467" s="367"/>
      <c r="G2467" s="367"/>
      <c r="H2467" s="367"/>
      <c r="I2467" s="367"/>
      <c r="J2467" s="367"/>
      <c r="K2467" s="367"/>
      <c r="L2467" s="367"/>
      <c r="M2467" s="157" t="s">
        <v>190</v>
      </c>
      <c r="N2467" s="578">
        <v>480000</v>
      </c>
      <c r="O2467" s="367"/>
      <c r="P2467" s="367"/>
      <c r="Q2467" s="150" t="s">
        <v>189</v>
      </c>
    </row>
    <row r="2468" spans="2:17" x14ac:dyDescent="0.35">
      <c r="B2468" s="151" t="s">
        <v>18</v>
      </c>
      <c r="C2468" s="151" t="s">
        <v>18</v>
      </c>
      <c r="D2468" s="151" t="s">
        <v>18</v>
      </c>
      <c r="E2468" s="148" t="s">
        <v>18</v>
      </c>
      <c r="F2468" s="148" t="s">
        <v>18</v>
      </c>
      <c r="G2468" s="454" t="s">
        <v>1500</v>
      </c>
      <c r="H2468" s="367"/>
      <c r="I2468" s="367"/>
      <c r="J2468" s="367"/>
      <c r="K2468" s="367"/>
      <c r="L2468" s="367"/>
      <c r="M2468" s="151" t="s">
        <v>18</v>
      </c>
      <c r="N2468" s="460" t="s">
        <v>18</v>
      </c>
      <c r="O2468" s="367"/>
      <c r="P2468" s="367"/>
      <c r="Q2468" s="150" t="s">
        <v>18</v>
      </c>
    </row>
    <row r="2469" spans="2:17" x14ac:dyDescent="0.35">
      <c r="B2469" s="151" t="s">
        <v>18</v>
      </c>
      <c r="C2469" s="151" t="s">
        <v>18</v>
      </c>
      <c r="D2469" s="151" t="s">
        <v>18</v>
      </c>
      <c r="E2469" s="148" t="s">
        <v>18</v>
      </c>
      <c r="F2469" s="148" t="s">
        <v>18</v>
      </c>
      <c r="G2469" s="454" t="s">
        <v>1504</v>
      </c>
      <c r="H2469" s="367"/>
      <c r="I2469" s="367"/>
      <c r="J2469" s="367"/>
      <c r="K2469" s="367"/>
      <c r="L2469" s="367"/>
      <c r="M2469" s="151" t="s">
        <v>18</v>
      </c>
      <c r="N2469" s="460" t="s">
        <v>18</v>
      </c>
      <c r="O2469" s="367"/>
      <c r="P2469" s="367"/>
      <c r="Q2469" s="150" t="s">
        <v>18</v>
      </c>
    </row>
    <row r="2470" spans="2:17" x14ac:dyDescent="0.35">
      <c r="B2470" s="151" t="s">
        <v>18</v>
      </c>
      <c r="C2470" s="151" t="s">
        <v>18</v>
      </c>
      <c r="D2470" s="151" t="s">
        <v>18</v>
      </c>
      <c r="E2470" s="148" t="s">
        <v>18</v>
      </c>
      <c r="F2470" s="148" t="s">
        <v>18</v>
      </c>
      <c r="G2470" s="454" t="s">
        <v>1501</v>
      </c>
      <c r="H2470" s="367"/>
      <c r="I2470" s="367"/>
      <c r="J2470" s="367"/>
      <c r="K2470" s="367"/>
      <c r="L2470" s="367"/>
      <c r="M2470" s="151" t="s">
        <v>18</v>
      </c>
      <c r="N2470" s="460" t="s">
        <v>18</v>
      </c>
      <c r="O2470" s="367"/>
      <c r="P2470" s="367"/>
      <c r="Q2470" s="150" t="s">
        <v>18</v>
      </c>
    </row>
    <row r="2471" spans="2:17" x14ac:dyDescent="0.35">
      <c r="B2471" s="151" t="s">
        <v>18</v>
      </c>
      <c r="C2471" s="151" t="s">
        <v>18</v>
      </c>
      <c r="D2471" s="151" t="s">
        <v>18</v>
      </c>
      <c r="E2471" s="148" t="s">
        <v>18</v>
      </c>
      <c r="F2471" s="148" t="s">
        <v>18</v>
      </c>
      <c r="G2471" s="454" t="s">
        <v>1503</v>
      </c>
      <c r="H2471" s="367"/>
      <c r="I2471" s="367"/>
      <c r="J2471" s="367"/>
      <c r="K2471" s="367"/>
      <c r="L2471" s="367"/>
      <c r="M2471" s="151" t="s">
        <v>18</v>
      </c>
      <c r="N2471" s="460" t="s">
        <v>18</v>
      </c>
      <c r="O2471" s="367"/>
      <c r="P2471" s="367"/>
      <c r="Q2471" s="150" t="s">
        <v>18</v>
      </c>
    </row>
    <row r="2472" spans="2:17" x14ac:dyDescent="0.35">
      <c r="B2472" s="151" t="s">
        <v>18</v>
      </c>
      <c r="C2472" s="151" t="s">
        <v>18</v>
      </c>
      <c r="D2472" s="151" t="s">
        <v>18</v>
      </c>
      <c r="E2472" s="148" t="s">
        <v>18</v>
      </c>
      <c r="F2472" s="148" t="s">
        <v>18</v>
      </c>
      <c r="G2472" s="454" t="s">
        <v>1502</v>
      </c>
      <c r="H2472" s="367"/>
      <c r="I2472" s="367"/>
      <c r="J2472" s="367"/>
      <c r="K2472" s="367"/>
      <c r="L2472" s="367"/>
      <c r="M2472" s="151" t="s">
        <v>18</v>
      </c>
      <c r="N2472" s="460" t="s">
        <v>18</v>
      </c>
      <c r="O2472" s="367"/>
      <c r="P2472" s="367"/>
      <c r="Q2472" s="150" t="s">
        <v>18</v>
      </c>
    </row>
    <row r="2473" spans="2:17" x14ac:dyDescent="0.35">
      <c r="B2473" s="151" t="s">
        <v>18</v>
      </c>
      <c r="C2473" s="151" t="s">
        <v>18</v>
      </c>
      <c r="D2473" s="151" t="s">
        <v>18</v>
      </c>
      <c r="E2473" s="460" t="s">
        <v>42</v>
      </c>
      <c r="F2473" s="367"/>
      <c r="G2473" s="367"/>
      <c r="H2473" s="367"/>
      <c r="I2473" s="367"/>
      <c r="J2473" s="367"/>
      <c r="K2473" s="367"/>
      <c r="L2473" s="367"/>
      <c r="M2473" s="157" t="s">
        <v>190</v>
      </c>
      <c r="N2473" s="578">
        <v>138000</v>
      </c>
      <c r="O2473" s="367"/>
      <c r="P2473" s="367"/>
      <c r="Q2473" s="150" t="s">
        <v>189</v>
      </c>
    </row>
    <row r="2474" spans="2:17" x14ac:dyDescent="0.35">
      <c r="B2474" s="151" t="s">
        <v>18</v>
      </c>
      <c r="C2474" s="151" t="s">
        <v>18</v>
      </c>
      <c r="D2474" s="151" t="s">
        <v>18</v>
      </c>
      <c r="E2474" s="148" t="s">
        <v>18</v>
      </c>
      <c r="F2474" s="148" t="s">
        <v>18</v>
      </c>
      <c r="G2474" s="454" t="s">
        <v>1505</v>
      </c>
      <c r="H2474" s="367"/>
      <c r="I2474" s="367"/>
      <c r="J2474" s="367"/>
      <c r="K2474" s="367"/>
      <c r="L2474" s="367"/>
      <c r="M2474" s="151" t="s">
        <v>18</v>
      </c>
      <c r="N2474" s="460" t="s">
        <v>18</v>
      </c>
      <c r="O2474" s="367"/>
      <c r="P2474" s="367"/>
      <c r="Q2474" s="150" t="s">
        <v>18</v>
      </c>
    </row>
    <row r="2475" spans="2:17" x14ac:dyDescent="0.35">
      <c r="B2475" s="151" t="s">
        <v>18</v>
      </c>
      <c r="C2475" s="151" t="s">
        <v>18</v>
      </c>
      <c r="D2475" s="151" t="s">
        <v>18</v>
      </c>
      <c r="E2475" s="148" t="s">
        <v>18</v>
      </c>
      <c r="F2475" s="148" t="s">
        <v>18</v>
      </c>
      <c r="G2475" s="454" t="s">
        <v>1506</v>
      </c>
      <c r="H2475" s="367"/>
      <c r="I2475" s="367"/>
      <c r="J2475" s="367"/>
      <c r="K2475" s="367"/>
      <c r="L2475" s="367"/>
      <c r="M2475" s="151" t="s">
        <v>18</v>
      </c>
      <c r="N2475" s="460" t="s">
        <v>18</v>
      </c>
      <c r="O2475" s="367"/>
      <c r="P2475" s="367"/>
      <c r="Q2475" s="150" t="s">
        <v>18</v>
      </c>
    </row>
    <row r="2476" spans="2:17" x14ac:dyDescent="0.35">
      <c r="B2476" s="151" t="s">
        <v>18</v>
      </c>
      <c r="C2476" s="151" t="s">
        <v>18</v>
      </c>
      <c r="D2476" s="151" t="s">
        <v>18</v>
      </c>
      <c r="E2476" s="460" t="s">
        <v>40</v>
      </c>
      <c r="F2476" s="367"/>
      <c r="G2476" s="367"/>
      <c r="H2476" s="367"/>
      <c r="I2476" s="367"/>
      <c r="J2476" s="367"/>
      <c r="K2476" s="367"/>
      <c r="L2476" s="367"/>
      <c r="M2476" s="157" t="s">
        <v>190</v>
      </c>
      <c r="N2476" s="578">
        <v>15000</v>
      </c>
      <c r="O2476" s="367"/>
      <c r="P2476" s="367"/>
      <c r="Q2476" s="150" t="s">
        <v>189</v>
      </c>
    </row>
    <row r="2477" spans="2:17" x14ac:dyDescent="0.35">
      <c r="B2477" s="151" t="s">
        <v>18</v>
      </c>
      <c r="C2477" s="151" t="s">
        <v>18</v>
      </c>
      <c r="D2477" s="151" t="s">
        <v>18</v>
      </c>
      <c r="E2477" s="148" t="s">
        <v>18</v>
      </c>
      <c r="F2477" s="148" t="s">
        <v>18</v>
      </c>
      <c r="G2477" s="454" t="s">
        <v>1999</v>
      </c>
      <c r="H2477" s="367"/>
      <c r="I2477" s="367"/>
      <c r="J2477" s="367"/>
      <c r="K2477" s="367"/>
      <c r="L2477" s="367"/>
      <c r="M2477" s="151" t="s">
        <v>18</v>
      </c>
      <c r="N2477" s="460" t="s">
        <v>18</v>
      </c>
      <c r="O2477" s="367"/>
      <c r="P2477" s="367"/>
      <c r="Q2477" s="150" t="s">
        <v>18</v>
      </c>
    </row>
    <row r="2478" spans="2:17" x14ac:dyDescent="0.35">
      <c r="B2478" s="151" t="s">
        <v>18</v>
      </c>
      <c r="C2478" s="151" t="s">
        <v>18</v>
      </c>
      <c r="D2478" s="151" t="s">
        <v>18</v>
      </c>
      <c r="E2478" s="148" t="s">
        <v>18</v>
      </c>
      <c r="F2478" s="148" t="s">
        <v>18</v>
      </c>
      <c r="G2478" s="454" t="s">
        <v>1508</v>
      </c>
      <c r="H2478" s="367"/>
      <c r="I2478" s="367"/>
      <c r="J2478" s="367"/>
      <c r="K2478" s="367"/>
      <c r="L2478" s="367"/>
      <c r="M2478" s="151" t="s">
        <v>18</v>
      </c>
      <c r="N2478" s="460" t="s">
        <v>18</v>
      </c>
      <c r="O2478" s="367"/>
      <c r="P2478" s="367"/>
      <c r="Q2478" s="150" t="s">
        <v>18</v>
      </c>
    </row>
    <row r="2479" spans="2:17" x14ac:dyDescent="0.35">
      <c r="B2479" s="151"/>
      <c r="C2479" s="151"/>
      <c r="D2479" s="151"/>
      <c r="E2479" s="148"/>
      <c r="F2479" s="148"/>
      <c r="G2479" s="150"/>
      <c r="M2479" s="151"/>
      <c r="N2479" s="151"/>
      <c r="Q2479" s="150"/>
    </row>
    <row r="2480" spans="2:17" x14ac:dyDescent="0.35">
      <c r="B2480" s="151" t="s">
        <v>18</v>
      </c>
      <c r="C2480" s="151" t="s">
        <v>18</v>
      </c>
      <c r="D2480" s="153" t="s">
        <v>18</v>
      </c>
      <c r="E2480" s="504" t="s">
        <v>43</v>
      </c>
      <c r="F2480" s="367"/>
      <c r="G2480" s="367"/>
      <c r="H2480" s="367"/>
      <c r="I2480" s="367"/>
      <c r="J2480" s="367"/>
      <c r="K2480" s="367"/>
      <c r="L2480" s="367"/>
      <c r="M2480" s="60" t="s">
        <v>13</v>
      </c>
      <c r="N2480" s="575">
        <v>1235640</v>
      </c>
      <c r="O2480" s="367"/>
      <c r="P2480" s="367"/>
      <c r="Q2480" s="161" t="s">
        <v>189</v>
      </c>
    </row>
    <row r="2481" spans="2:17" x14ac:dyDescent="0.35">
      <c r="B2481" s="151" t="s">
        <v>18</v>
      </c>
      <c r="C2481" s="151" t="s">
        <v>18</v>
      </c>
      <c r="D2481" s="151" t="s">
        <v>18</v>
      </c>
      <c r="E2481" s="460" t="s">
        <v>44</v>
      </c>
      <c r="F2481" s="367"/>
      <c r="G2481" s="367"/>
      <c r="H2481" s="367"/>
      <c r="I2481" s="367"/>
      <c r="J2481" s="367"/>
      <c r="K2481" s="367"/>
      <c r="L2481" s="367"/>
      <c r="M2481" s="157" t="s">
        <v>190</v>
      </c>
      <c r="N2481" s="578">
        <v>480640</v>
      </c>
      <c r="O2481" s="367"/>
      <c r="P2481" s="367"/>
      <c r="Q2481" s="150" t="s">
        <v>189</v>
      </c>
    </row>
    <row r="2482" spans="2:17" x14ac:dyDescent="0.35">
      <c r="B2482" s="151" t="s">
        <v>18</v>
      </c>
      <c r="C2482" s="151" t="s">
        <v>18</v>
      </c>
      <c r="D2482" s="151" t="s">
        <v>18</v>
      </c>
      <c r="E2482" s="148" t="s">
        <v>18</v>
      </c>
      <c r="F2482" s="148" t="s">
        <v>18</v>
      </c>
      <c r="G2482" s="454" t="s">
        <v>1509</v>
      </c>
      <c r="H2482" s="367"/>
      <c r="I2482" s="367"/>
      <c r="J2482" s="367"/>
      <c r="K2482" s="367"/>
      <c r="L2482" s="367"/>
      <c r="M2482" s="151" t="s">
        <v>18</v>
      </c>
      <c r="N2482" s="460" t="s">
        <v>18</v>
      </c>
      <c r="O2482" s="367"/>
      <c r="P2482" s="367"/>
      <c r="Q2482" s="150" t="s">
        <v>18</v>
      </c>
    </row>
    <row r="2483" spans="2:17" x14ac:dyDescent="0.35">
      <c r="B2483" s="151" t="s">
        <v>18</v>
      </c>
      <c r="C2483" s="151" t="s">
        <v>18</v>
      </c>
      <c r="D2483" s="151" t="s">
        <v>18</v>
      </c>
      <c r="E2483" s="148" t="s">
        <v>18</v>
      </c>
      <c r="F2483" s="148" t="s">
        <v>18</v>
      </c>
      <c r="G2483" s="454" t="s">
        <v>1510</v>
      </c>
      <c r="H2483" s="367"/>
      <c r="I2483" s="367"/>
      <c r="J2483" s="367"/>
      <c r="K2483" s="367"/>
      <c r="L2483" s="367"/>
      <c r="M2483" s="151" t="s">
        <v>18</v>
      </c>
      <c r="N2483" s="460" t="s">
        <v>18</v>
      </c>
      <c r="O2483" s="367"/>
      <c r="P2483" s="367"/>
      <c r="Q2483" s="150" t="s">
        <v>18</v>
      </c>
    </row>
    <row r="2484" spans="2:17" x14ac:dyDescent="0.35">
      <c r="B2484" s="151" t="s">
        <v>18</v>
      </c>
      <c r="C2484" s="151" t="s">
        <v>18</v>
      </c>
      <c r="D2484" s="151" t="s">
        <v>18</v>
      </c>
      <c r="E2484" s="148" t="s">
        <v>18</v>
      </c>
      <c r="F2484" s="148" t="s">
        <v>18</v>
      </c>
      <c r="G2484" s="454" t="s">
        <v>2026</v>
      </c>
      <c r="H2484" s="367"/>
      <c r="I2484" s="367"/>
      <c r="J2484" s="367"/>
      <c r="K2484" s="367"/>
      <c r="L2484" s="367"/>
      <c r="M2484" s="151" t="s">
        <v>18</v>
      </c>
      <c r="N2484" s="460" t="s">
        <v>18</v>
      </c>
      <c r="O2484" s="367"/>
      <c r="P2484" s="367"/>
      <c r="Q2484" s="150" t="s">
        <v>18</v>
      </c>
    </row>
    <row r="2485" spans="2:17" s="173" customFormat="1" x14ac:dyDescent="0.35">
      <c r="B2485" s="179" t="s">
        <v>18</v>
      </c>
      <c r="C2485" s="179" t="s">
        <v>18</v>
      </c>
      <c r="D2485" s="179" t="s">
        <v>18</v>
      </c>
      <c r="E2485" s="174" t="s">
        <v>18</v>
      </c>
      <c r="F2485" s="174" t="s">
        <v>18</v>
      </c>
      <c r="G2485" s="454" t="s">
        <v>2027</v>
      </c>
      <c r="H2485" s="367"/>
      <c r="I2485" s="367"/>
      <c r="J2485" s="367"/>
      <c r="K2485" s="367"/>
      <c r="L2485" s="367"/>
      <c r="M2485" s="179" t="s">
        <v>18</v>
      </c>
      <c r="N2485" s="460" t="s">
        <v>18</v>
      </c>
      <c r="O2485" s="367"/>
      <c r="P2485" s="367"/>
      <c r="Q2485" s="178" t="s">
        <v>18</v>
      </c>
    </row>
    <row r="2486" spans="2:17" x14ac:dyDescent="0.35">
      <c r="B2486" s="151" t="s">
        <v>18</v>
      </c>
      <c r="C2486" s="151" t="s">
        <v>18</v>
      </c>
      <c r="D2486" s="151" t="s">
        <v>18</v>
      </c>
      <c r="E2486" s="460" t="s">
        <v>45</v>
      </c>
      <c r="F2486" s="367"/>
      <c r="G2486" s="367"/>
      <c r="H2486" s="367"/>
      <c r="I2486" s="367"/>
      <c r="J2486" s="367"/>
      <c r="K2486" s="367"/>
      <c r="L2486" s="367"/>
      <c r="M2486" s="157" t="s">
        <v>190</v>
      </c>
      <c r="N2486" s="578">
        <v>20000</v>
      </c>
      <c r="O2486" s="367"/>
      <c r="P2486" s="367"/>
      <c r="Q2486" s="150" t="s">
        <v>189</v>
      </c>
    </row>
    <row r="2487" spans="2:17" x14ac:dyDescent="0.35">
      <c r="B2487" s="151" t="s">
        <v>18</v>
      </c>
      <c r="C2487" s="151" t="s">
        <v>18</v>
      </c>
      <c r="D2487" s="151" t="s">
        <v>18</v>
      </c>
      <c r="E2487" s="148" t="s">
        <v>18</v>
      </c>
      <c r="F2487" s="148" t="s">
        <v>18</v>
      </c>
      <c r="G2487" s="454" t="s">
        <v>1511</v>
      </c>
      <c r="H2487" s="367"/>
      <c r="I2487" s="367"/>
      <c r="J2487" s="367"/>
      <c r="K2487" s="367"/>
      <c r="L2487" s="367"/>
      <c r="M2487" s="151" t="s">
        <v>18</v>
      </c>
      <c r="N2487" s="460" t="s">
        <v>18</v>
      </c>
      <c r="O2487" s="367"/>
      <c r="P2487" s="367"/>
      <c r="Q2487" s="150" t="s">
        <v>18</v>
      </c>
    </row>
    <row r="2488" spans="2:17" x14ac:dyDescent="0.35">
      <c r="B2488" s="151" t="s">
        <v>18</v>
      </c>
      <c r="C2488" s="151" t="s">
        <v>18</v>
      </c>
      <c r="D2488" s="151" t="s">
        <v>18</v>
      </c>
      <c r="E2488" s="148" t="s">
        <v>18</v>
      </c>
      <c r="F2488" s="148" t="s">
        <v>18</v>
      </c>
      <c r="G2488" s="454" t="s">
        <v>1512</v>
      </c>
      <c r="H2488" s="367"/>
      <c r="I2488" s="367"/>
      <c r="J2488" s="367"/>
      <c r="K2488" s="367"/>
      <c r="L2488" s="367"/>
      <c r="M2488" s="151" t="s">
        <v>18</v>
      </c>
      <c r="N2488" s="460" t="s">
        <v>18</v>
      </c>
      <c r="O2488" s="367"/>
      <c r="P2488" s="367"/>
      <c r="Q2488" s="150" t="s">
        <v>18</v>
      </c>
    </row>
    <row r="2489" spans="2:17" x14ac:dyDescent="0.35">
      <c r="B2489" s="151" t="s">
        <v>18</v>
      </c>
      <c r="C2489" s="151" t="s">
        <v>18</v>
      </c>
      <c r="D2489" s="151" t="s">
        <v>18</v>
      </c>
      <c r="E2489" s="148" t="s">
        <v>18</v>
      </c>
      <c r="F2489" s="148" t="s">
        <v>18</v>
      </c>
      <c r="G2489" s="454" t="s">
        <v>1513</v>
      </c>
      <c r="H2489" s="367"/>
      <c r="I2489" s="367"/>
      <c r="J2489" s="367"/>
      <c r="K2489" s="367"/>
      <c r="L2489" s="367"/>
      <c r="M2489" s="151" t="s">
        <v>18</v>
      </c>
      <c r="N2489" s="460" t="s">
        <v>18</v>
      </c>
      <c r="O2489" s="367"/>
      <c r="P2489" s="367"/>
      <c r="Q2489" s="150" t="s">
        <v>18</v>
      </c>
    </row>
    <row r="2490" spans="2:17" x14ac:dyDescent="0.35">
      <c r="B2490" s="151" t="s">
        <v>18</v>
      </c>
      <c r="C2490" s="151" t="s">
        <v>18</v>
      </c>
      <c r="D2490" s="151" t="s">
        <v>18</v>
      </c>
      <c r="E2490" s="148" t="s">
        <v>18</v>
      </c>
      <c r="F2490" s="148" t="s">
        <v>18</v>
      </c>
      <c r="G2490" s="454" t="s">
        <v>2028</v>
      </c>
      <c r="H2490" s="367"/>
      <c r="I2490" s="367"/>
      <c r="J2490" s="367"/>
      <c r="K2490" s="367"/>
      <c r="L2490" s="367"/>
      <c r="M2490" s="151" t="s">
        <v>18</v>
      </c>
      <c r="N2490" s="460" t="s">
        <v>18</v>
      </c>
      <c r="O2490" s="367"/>
      <c r="P2490" s="367"/>
      <c r="Q2490" s="150" t="s">
        <v>18</v>
      </c>
    </row>
    <row r="2491" spans="2:17" x14ac:dyDescent="0.35">
      <c r="B2491" s="151" t="s">
        <v>18</v>
      </c>
      <c r="C2491" s="151" t="s">
        <v>18</v>
      </c>
      <c r="D2491" s="151" t="s">
        <v>18</v>
      </c>
      <c r="E2491" s="148" t="s">
        <v>18</v>
      </c>
      <c r="F2491" s="148" t="s">
        <v>18</v>
      </c>
      <c r="G2491" s="454" t="s">
        <v>1514</v>
      </c>
      <c r="H2491" s="367"/>
      <c r="I2491" s="367"/>
      <c r="J2491" s="367"/>
      <c r="K2491" s="367"/>
      <c r="L2491" s="367"/>
      <c r="M2491" s="151" t="s">
        <v>18</v>
      </c>
      <c r="N2491" s="460" t="s">
        <v>18</v>
      </c>
      <c r="O2491" s="367"/>
      <c r="P2491" s="367"/>
      <c r="Q2491" s="150" t="s">
        <v>18</v>
      </c>
    </row>
    <row r="2492" spans="2:17" x14ac:dyDescent="0.35">
      <c r="B2492" s="151" t="s">
        <v>18</v>
      </c>
      <c r="C2492" s="151" t="s">
        <v>18</v>
      </c>
      <c r="D2492" s="151" t="s">
        <v>18</v>
      </c>
      <c r="E2492" s="148" t="s">
        <v>18</v>
      </c>
      <c r="F2492" s="148" t="s">
        <v>18</v>
      </c>
      <c r="G2492" s="454" t="s">
        <v>1515</v>
      </c>
      <c r="H2492" s="367"/>
      <c r="I2492" s="367"/>
      <c r="J2492" s="367"/>
      <c r="K2492" s="367"/>
      <c r="L2492" s="367"/>
      <c r="M2492" s="151" t="s">
        <v>18</v>
      </c>
      <c r="N2492" s="460" t="s">
        <v>18</v>
      </c>
      <c r="O2492" s="367"/>
      <c r="P2492" s="367"/>
      <c r="Q2492" s="150" t="s">
        <v>18</v>
      </c>
    </row>
    <row r="2493" spans="2:17" x14ac:dyDescent="0.35">
      <c r="B2493" s="151" t="s">
        <v>18</v>
      </c>
      <c r="C2493" s="151" t="s">
        <v>18</v>
      </c>
      <c r="D2493" s="151" t="s">
        <v>18</v>
      </c>
      <c r="E2493" s="148" t="s">
        <v>18</v>
      </c>
      <c r="F2493" s="148" t="s">
        <v>18</v>
      </c>
      <c r="G2493" s="454" t="s">
        <v>1516</v>
      </c>
      <c r="H2493" s="367"/>
      <c r="I2493" s="367"/>
      <c r="J2493" s="367"/>
      <c r="K2493" s="367"/>
      <c r="L2493" s="367"/>
      <c r="M2493" s="151" t="s">
        <v>18</v>
      </c>
      <c r="N2493" s="460" t="s">
        <v>18</v>
      </c>
      <c r="O2493" s="367"/>
      <c r="P2493" s="367"/>
      <c r="Q2493" s="150" t="s">
        <v>18</v>
      </c>
    </row>
    <row r="2494" spans="2:17" x14ac:dyDescent="0.35">
      <c r="B2494" s="151" t="s">
        <v>18</v>
      </c>
      <c r="C2494" s="151" t="s">
        <v>18</v>
      </c>
      <c r="D2494" s="151" t="s">
        <v>18</v>
      </c>
      <c r="E2494" s="148" t="s">
        <v>18</v>
      </c>
      <c r="F2494" s="148" t="s">
        <v>18</v>
      </c>
      <c r="G2494" s="454" t="s">
        <v>1517</v>
      </c>
      <c r="H2494" s="367"/>
      <c r="I2494" s="367"/>
      <c r="J2494" s="367"/>
      <c r="K2494" s="367"/>
      <c r="L2494" s="367"/>
      <c r="M2494" s="151" t="s">
        <v>18</v>
      </c>
      <c r="N2494" s="460" t="s">
        <v>18</v>
      </c>
      <c r="O2494" s="367"/>
      <c r="P2494" s="367"/>
      <c r="Q2494" s="150" t="s">
        <v>18</v>
      </c>
    </row>
    <row r="2495" spans="2:17" x14ac:dyDescent="0.35">
      <c r="B2495" s="151" t="s">
        <v>18</v>
      </c>
      <c r="C2495" s="151" t="s">
        <v>18</v>
      </c>
      <c r="D2495" s="151" t="s">
        <v>18</v>
      </c>
      <c r="E2495" s="460" t="s">
        <v>46</v>
      </c>
      <c r="F2495" s="367"/>
      <c r="G2495" s="367"/>
      <c r="H2495" s="367"/>
      <c r="I2495" s="367"/>
      <c r="J2495" s="367"/>
      <c r="K2495" s="367"/>
      <c r="L2495" s="367"/>
      <c r="M2495" s="157" t="s">
        <v>18</v>
      </c>
      <c r="N2495" s="573" t="s">
        <v>18</v>
      </c>
      <c r="O2495" s="367"/>
      <c r="P2495" s="367"/>
      <c r="Q2495" s="150" t="s">
        <v>18</v>
      </c>
    </row>
    <row r="2496" spans="2:17" s="173" customFormat="1" x14ac:dyDescent="0.35">
      <c r="B2496" s="198" t="s">
        <v>18</v>
      </c>
      <c r="C2496" s="198" t="s">
        <v>18</v>
      </c>
      <c r="D2496" s="198" t="s">
        <v>18</v>
      </c>
      <c r="E2496" s="198" t="s">
        <v>18</v>
      </c>
      <c r="F2496" s="571" t="s">
        <v>49</v>
      </c>
      <c r="G2496" s="367"/>
      <c r="H2496" s="367"/>
      <c r="I2496" s="367"/>
      <c r="J2496" s="367"/>
      <c r="K2496" s="367"/>
      <c r="L2496" s="367"/>
      <c r="M2496" s="134" t="s">
        <v>190</v>
      </c>
      <c r="N2496" s="572">
        <v>70000</v>
      </c>
      <c r="O2496" s="367"/>
      <c r="P2496" s="367"/>
      <c r="Q2496" s="135" t="s">
        <v>189</v>
      </c>
    </row>
    <row r="2497" spans="2:17" s="173" customFormat="1" x14ac:dyDescent="0.35">
      <c r="B2497" s="198" t="s">
        <v>18</v>
      </c>
      <c r="C2497" s="198" t="s">
        <v>18</v>
      </c>
      <c r="D2497" s="198" t="s">
        <v>18</v>
      </c>
      <c r="E2497" s="200" t="s">
        <v>18</v>
      </c>
      <c r="F2497" s="200" t="s">
        <v>18</v>
      </c>
      <c r="G2497" s="569" t="s">
        <v>1581</v>
      </c>
      <c r="H2497" s="367"/>
      <c r="I2497" s="367"/>
      <c r="J2497" s="367"/>
      <c r="K2497" s="367"/>
      <c r="L2497" s="367"/>
      <c r="M2497" s="198" t="s">
        <v>18</v>
      </c>
      <c r="N2497" s="567" t="s">
        <v>18</v>
      </c>
      <c r="O2497" s="367"/>
      <c r="P2497" s="367"/>
      <c r="Q2497" s="136" t="s">
        <v>18</v>
      </c>
    </row>
    <row r="2498" spans="2:17" s="173" customFormat="1" x14ac:dyDescent="0.35">
      <c r="B2498" s="198"/>
      <c r="C2498" s="198"/>
      <c r="D2498" s="198"/>
      <c r="E2498" s="200"/>
      <c r="F2498" s="200"/>
      <c r="G2498" s="569" t="s">
        <v>1637</v>
      </c>
      <c r="H2498" s="367"/>
      <c r="I2498" s="367"/>
      <c r="J2498" s="367"/>
      <c r="K2498" s="367"/>
      <c r="L2498" s="367"/>
      <c r="M2498" s="198"/>
      <c r="N2498" s="567"/>
      <c r="O2498" s="367"/>
      <c r="P2498" s="367"/>
      <c r="Q2498" s="136"/>
    </row>
    <row r="2499" spans="2:17" s="173" customFormat="1" x14ac:dyDescent="0.35">
      <c r="B2499" s="198" t="s">
        <v>18</v>
      </c>
      <c r="C2499" s="198" t="s">
        <v>18</v>
      </c>
      <c r="D2499" s="198" t="s">
        <v>18</v>
      </c>
      <c r="E2499" s="198" t="s">
        <v>18</v>
      </c>
      <c r="F2499" s="571" t="s">
        <v>50</v>
      </c>
      <c r="G2499" s="367"/>
      <c r="H2499" s="367"/>
      <c r="I2499" s="367"/>
      <c r="J2499" s="367"/>
      <c r="K2499" s="367"/>
      <c r="L2499" s="367"/>
      <c r="M2499" s="134" t="s">
        <v>190</v>
      </c>
      <c r="N2499" s="572">
        <v>30000</v>
      </c>
      <c r="O2499" s="367"/>
      <c r="P2499" s="367"/>
      <c r="Q2499" s="135" t="s">
        <v>189</v>
      </c>
    </row>
    <row r="2500" spans="2:17" s="173" customFormat="1" x14ac:dyDescent="0.35">
      <c r="B2500" s="198" t="s">
        <v>18</v>
      </c>
      <c r="C2500" s="198" t="s">
        <v>18</v>
      </c>
      <c r="D2500" s="198" t="s">
        <v>18</v>
      </c>
      <c r="E2500" s="200" t="s">
        <v>18</v>
      </c>
      <c r="F2500" s="200" t="s">
        <v>18</v>
      </c>
      <c r="G2500" s="569" t="s">
        <v>1638</v>
      </c>
      <c r="H2500" s="367"/>
      <c r="I2500" s="367"/>
      <c r="J2500" s="367"/>
      <c r="K2500" s="367"/>
      <c r="L2500" s="367"/>
      <c r="M2500" s="198" t="s">
        <v>18</v>
      </c>
      <c r="N2500" s="567" t="s">
        <v>18</v>
      </c>
      <c r="O2500" s="367"/>
      <c r="P2500" s="367"/>
      <c r="Q2500" s="136" t="s">
        <v>18</v>
      </c>
    </row>
    <row r="2501" spans="2:17" s="173" customFormat="1" x14ac:dyDescent="0.35">
      <c r="B2501" s="198"/>
      <c r="C2501" s="198"/>
      <c r="D2501" s="198"/>
      <c r="E2501" s="200"/>
      <c r="F2501" s="200"/>
      <c r="G2501" s="569" t="s">
        <v>1639</v>
      </c>
      <c r="H2501" s="367"/>
      <c r="I2501" s="367"/>
      <c r="J2501" s="367"/>
      <c r="K2501" s="367"/>
      <c r="L2501" s="367"/>
      <c r="M2501" s="198"/>
      <c r="N2501" s="567"/>
      <c r="O2501" s="367"/>
      <c r="P2501" s="367"/>
      <c r="Q2501" s="136"/>
    </row>
    <row r="2502" spans="2:17" x14ac:dyDescent="0.35">
      <c r="B2502" s="151" t="s">
        <v>18</v>
      </c>
      <c r="C2502" s="151" t="s">
        <v>18</v>
      </c>
      <c r="D2502" s="151" t="s">
        <v>18</v>
      </c>
      <c r="E2502" s="151" t="s">
        <v>18</v>
      </c>
      <c r="F2502" s="398" t="s">
        <v>76</v>
      </c>
      <c r="G2502" s="367"/>
      <c r="H2502" s="367"/>
      <c r="I2502" s="367"/>
      <c r="J2502" s="367"/>
      <c r="K2502" s="367"/>
      <c r="L2502" s="367"/>
      <c r="M2502" s="40" t="s">
        <v>190</v>
      </c>
      <c r="N2502" s="500">
        <v>10000</v>
      </c>
      <c r="O2502" s="367"/>
      <c r="P2502" s="367"/>
      <c r="Q2502" s="51" t="s">
        <v>189</v>
      </c>
    </row>
    <row r="2503" spans="2:17" x14ac:dyDescent="0.35">
      <c r="B2503" s="151" t="s">
        <v>18</v>
      </c>
      <c r="C2503" s="151" t="s">
        <v>18</v>
      </c>
      <c r="D2503" s="151" t="s">
        <v>18</v>
      </c>
      <c r="E2503" s="148" t="s">
        <v>18</v>
      </c>
      <c r="F2503" s="148" t="s">
        <v>18</v>
      </c>
      <c r="G2503" s="454" t="s">
        <v>1530</v>
      </c>
      <c r="H2503" s="367"/>
      <c r="I2503" s="367"/>
      <c r="J2503" s="367"/>
      <c r="K2503" s="367"/>
      <c r="L2503" s="367"/>
      <c r="M2503" s="151" t="s">
        <v>18</v>
      </c>
      <c r="N2503" s="460" t="s">
        <v>18</v>
      </c>
      <c r="O2503" s="367"/>
      <c r="P2503" s="367"/>
      <c r="Q2503" s="150" t="s">
        <v>18</v>
      </c>
    </row>
    <row r="2504" spans="2:17" x14ac:dyDescent="0.35">
      <c r="B2504" s="151"/>
      <c r="C2504" s="151"/>
      <c r="D2504" s="151"/>
      <c r="E2504" s="148"/>
      <c r="F2504" s="148"/>
      <c r="G2504" s="454" t="s">
        <v>1531</v>
      </c>
      <c r="H2504" s="367"/>
      <c r="I2504" s="367"/>
      <c r="J2504" s="367"/>
      <c r="K2504" s="367"/>
      <c r="L2504" s="367"/>
      <c r="M2504" s="151"/>
      <c r="N2504" s="460"/>
      <c r="O2504" s="367"/>
      <c r="P2504" s="367"/>
      <c r="Q2504" s="150"/>
    </row>
    <row r="2505" spans="2:17" x14ac:dyDescent="0.35">
      <c r="B2505" s="151"/>
      <c r="C2505" s="151"/>
      <c r="D2505" s="151"/>
      <c r="E2505" s="148"/>
      <c r="F2505" s="148"/>
      <c r="G2505" s="454" t="s">
        <v>2029</v>
      </c>
      <c r="H2505" s="367"/>
      <c r="I2505" s="367"/>
      <c r="J2505" s="367"/>
      <c r="K2505" s="367"/>
      <c r="L2505" s="367"/>
      <c r="M2505" s="151"/>
      <c r="N2505" s="460"/>
      <c r="O2505" s="367"/>
      <c r="P2505" s="367"/>
      <c r="Q2505" s="150"/>
    </row>
    <row r="2506" spans="2:17" x14ac:dyDescent="0.35">
      <c r="B2506" s="151" t="s">
        <v>18</v>
      </c>
      <c r="C2506" s="151" t="s">
        <v>18</v>
      </c>
      <c r="D2506" s="151" t="s">
        <v>18</v>
      </c>
      <c r="E2506" s="151" t="s">
        <v>18</v>
      </c>
      <c r="F2506" s="398" t="s">
        <v>96</v>
      </c>
      <c r="G2506" s="367"/>
      <c r="H2506" s="367"/>
      <c r="I2506" s="367"/>
      <c r="J2506" s="367"/>
      <c r="K2506" s="367"/>
      <c r="L2506" s="367"/>
      <c r="M2506" s="40" t="s">
        <v>190</v>
      </c>
      <c r="N2506" s="500">
        <v>5000</v>
      </c>
      <c r="O2506" s="367"/>
      <c r="P2506" s="367"/>
      <c r="Q2506" s="51" t="s">
        <v>189</v>
      </c>
    </row>
    <row r="2507" spans="2:17" x14ac:dyDescent="0.35">
      <c r="B2507" s="151" t="s">
        <v>18</v>
      </c>
      <c r="C2507" s="151" t="s">
        <v>18</v>
      </c>
      <c r="D2507" s="151" t="s">
        <v>18</v>
      </c>
      <c r="E2507" s="148" t="s">
        <v>18</v>
      </c>
      <c r="F2507" s="148" t="s">
        <v>18</v>
      </c>
      <c r="G2507" s="454" t="s">
        <v>1518</v>
      </c>
      <c r="H2507" s="367"/>
      <c r="I2507" s="367"/>
      <c r="J2507" s="367"/>
      <c r="K2507" s="367"/>
      <c r="L2507" s="367"/>
      <c r="M2507" s="151" t="s">
        <v>18</v>
      </c>
      <c r="N2507" s="460" t="s">
        <v>18</v>
      </c>
      <c r="O2507" s="367"/>
      <c r="P2507" s="367"/>
      <c r="Q2507" s="150" t="s">
        <v>18</v>
      </c>
    </row>
    <row r="2508" spans="2:17" x14ac:dyDescent="0.35">
      <c r="B2508" s="151"/>
      <c r="C2508" s="151"/>
      <c r="D2508" s="151"/>
      <c r="E2508" s="148"/>
      <c r="F2508" s="148"/>
      <c r="G2508" s="454" t="s">
        <v>1532</v>
      </c>
      <c r="H2508" s="367"/>
      <c r="I2508" s="367"/>
      <c r="J2508" s="367"/>
      <c r="K2508" s="367"/>
      <c r="L2508" s="367"/>
      <c r="M2508" s="151"/>
      <c r="N2508" s="460"/>
      <c r="O2508" s="367"/>
      <c r="P2508" s="367"/>
      <c r="Q2508" s="150"/>
    </row>
    <row r="2509" spans="2:17" x14ac:dyDescent="0.35">
      <c r="B2509" s="151"/>
      <c r="C2509" s="151"/>
      <c r="D2509" s="151"/>
      <c r="E2509" s="148"/>
      <c r="F2509" s="148"/>
      <c r="G2509" s="454" t="s">
        <v>2030</v>
      </c>
      <c r="H2509" s="367"/>
      <c r="I2509" s="367"/>
      <c r="J2509" s="367"/>
      <c r="K2509" s="367"/>
      <c r="L2509" s="367"/>
      <c r="M2509" s="151"/>
      <c r="N2509" s="460"/>
      <c r="O2509" s="367"/>
      <c r="P2509" s="367"/>
      <c r="Q2509" s="150"/>
    </row>
    <row r="2510" spans="2:17" x14ac:dyDescent="0.35">
      <c r="B2510" s="151" t="s">
        <v>18</v>
      </c>
      <c r="C2510" s="151" t="s">
        <v>18</v>
      </c>
      <c r="D2510" s="151" t="s">
        <v>18</v>
      </c>
      <c r="E2510" s="151" t="s">
        <v>18</v>
      </c>
      <c r="F2510" s="398" t="s">
        <v>105</v>
      </c>
      <c r="G2510" s="367"/>
      <c r="H2510" s="367"/>
      <c r="I2510" s="367"/>
      <c r="J2510" s="367"/>
      <c r="K2510" s="367"/>
      <c r="L2510" s="367"/>
      <c r="M2510" s="40" t="s">
        <v>190</v>
      </c>
      <c r="N2510" s="500">
        <v>500000</v>
      </c>
      <c r="O2510" s="367"/>
      <c r="P2510" s="367"/>
      <c r="Q2510" s="51" t="s">
        <v>189</v>
      </c>
    </row>
    <row r="2511" spans="2:17" x14ac:dyDescent="0.35">
      <c r="B2511" s="151" t="s">
        <v>18</v>
      </c>
      <c r="C2511" s="151" t="s">
        <v>18</v>
      </c>
      <c r="D2511" s="151" t="s">
        <v>18</v>
      </c>
      <c r="E2511" s="148" t="s">
        <v>18</v>
      </c>
      <c r="F2511" s="148" t="s">
        <v>18</v>
      </c>
      <c r="G2511" s="454" t="s">
        <v>1519</v>
      </c>
      <c r="H2511" s="367"/>
      <c r="I2511" s="367"/>
      <c r="J2511" s="367"/>
      <c r="K2511" s="367"/>
      <c r="L2511" s="367"/>
      <c r="M2511" s="151" t="s">
        <v>18</v>
      </c>
      <c r="N2511" s="460" t="s">
        <v>18</v>
      </c>
      <c r="O2511" s="367"/>
      <c r="P2511" s="367"/>
      <c r="Q2511" s="150" t="s">
        <v>18</v>
      </c>
    </row>
    <row r="2512" spans="2:17" x14ac:dyDescent="0.35">
      <c r="B2512" s="151"/>
      <c r="C2512" s="151"/>
      <c r="D2512" s="151"/>
      <c r="E2512" s="148"/>
      <c r="F2512" s="148"/>
      <c r="G2512" s="454" t="s">
        <v>1520</v>
      </c>
      <c r="H2512" s="367"/>
      <c r="I2512" s="367"/>
      <c r="J2512" s="367"/>
      <c r="K2512" s="367"/>
      <c r="L2512" s="367"/>
      <c r="M2512" s="151"/>
      <c r="N2512" s="460"/>
      <c r="O2512" s="367"/>
      <c r="P2512" s="367"/>
      <c r="Q2512" s="150"/>
    </row>
    <row r="2513" spans="2:17" x14ac:dyDescent="0.35">
      <c r="B2513" s="151"/>
      <c r="C2513" s="151"/>
      <c r="D2513" s="151"/>
      <c r="E2513" s="148"/>
      <c r="F2513" s="148"/>
      <c r="G2513" s="454" t="s">
        <v>1521</v>
      </c>
      <c r="H2513" s="367"/>
      <c r="I2513" s="367"/>
      <c r="J2513" s="367"/>
      <c r="K2513" s="367"/>
      <c r="L2513" s="367"/>
      <c r="M2513" s="151"/>
      <c r="N2513" s="460"/>
      <c r="O2513" s="367"/>
      <c r="P2513" s="367"/>
      <c r="Q2513" s="150"/>
    </row>
    <row r="2514" spans="2:17" x14ac:dyDescent="0.35">
      <c r="B2514" s="151"/>
      <c r="C2514" s="151"/>
      <c r="D2514" s="151"/>
      <c r="E2514" s="148"/>
      <c r="F2514" s="148"/>
      <c r="G2514" s="454" t="s">
        <v>1522</v>
      </c>
      <c r="H2514" s="367"/>
      <c r="I2514" s="367"/>
      <c r="J2514" s="367"/>
      <c r="K2514" s="367"/>
      <c r="L2514" s="367"/>
      <c r="M2514" s="151"/>
      <c r="N2514" s="460"/>
      <c r="O2514" s="367"/>
      <c r="P2514" s="367"/>
      <c r="Q2514" s="150"/>
    </row>
    <row r="2515" spans="2:17" x14ac:dyDescent="0.35">
      <c r="B2515" s="151"/>
      <c r="C2515" s="151"/>
      <c r="D2515" s="151"/>
      <c r="E2515" s="148"/>
      <c r="F2515" s="148"/>
      <c r="G2515" s="454" t="s">
        <v>2029</v>
      </c>
      <c r="H2515" s="367"/>
      <c r="I2515" s="367"/>
      <c r="J2515" s="367"/>
      <c r="K2515" s="367"/>
      <c r="L2515" s="367"/>
      <c r="M2515" s="151"/>
      <c r="N2515" s="460"/>
      <c r="O2515" s="367"/>
      <c r="P2515" s="367"/>
      <c r="Q2515" s="150"/>
    </row>
    <row r="2516" spans="2:17" x14ac:dyDescent="0.35">
      <c r="B2516" s="151" t="s">
        <v>18</v>
      </c>
      <c r="C2516" s="151" t="s">
        <v>18</v>
      </c>
      <c r="D2516" s="151" t="s">
        <v>18</v>
      </c>
      <c r="E2516" s="151" t="s">
        <v>18</v>
      </c>
      <c r="F2516" s="398" t="s">
        <v>130</v>
      </c>
      <c r="G2516" s="367"/>
      <c r="H2516" s="367"/>
      <c r="I2516" s="367"/>
      <c r="J2516" s="367"/>
      <c r="K2516" s="367"/>
      <c r="L2516" s="367"/>
      <c r="M2516" s="40" t="s">
        <v>190</v>
      </c>
      <c r="N2516" s="500">
        <v>100000</v>
      </c>
      <c r="O2516" s="367"/>
      <c r="P2516" s="367"/>
      <c r="Q2516" s="51" t="s">
        <v>189</v>
      </c>
    </row>
    <row r="2517" spans="2:17" x14ac:dyDescent="0.35">
      <c r="B2517" s="151" t="s">
        <v>18</v>
      </c>
      <c r="C2517" s="151" t="s">
        <v>18</v>
      </c>
      <c r="D2517" s="151" t="s">
        <v>18</v>
      </c>
      <c r="E2517" s="148" t="s">
        <v>18</v>
      </c>
      <c r="F2517" s="148" t="s">
        <v>18</v>
      </c>
      <c r="G2517" s="454" t="s">
        <v>1523</v>
      </c>
      <c r="H2517" s="367"/>
      <c r="I2517" s="367"/>
      <c r="J2517" s="367"/>
      <c r="K2517" s="367"/>
      <c r="L2517" s="367"/>
      <c r="M2517" s="151" t="s">
        <v>18</v>
      </c>
      <c r="N2517" s="460" t="s">
        <v>18</v>
      </c>
      <c r="O2517" s="367"/>
      <c r="P2517" s="367"/>
      <c r="Q2517" s="150" t="s">
        <v>18</v>
      </c>
    </row>
    <row r="2518" spans="2:17" x14ac:dyDescent="0.35">
      <c r="B2518" s="151"/>
      <c r="C2518" s="151"/>
      <c r="D2518" s="151"/>
      <c r="E2518" s="148"/>
      <c r="F2518" s="148"/>
      <c r="G2518" s="454" t="s">
        <v>1524</v>
      </c>
      <c r="H2518" s="367"/>
      <c r="I2518" s="367"/>
      <c r="J2518" s="367"/>
      <c r="K2518" s="367"/>
      <c r="L2518" s="367"/>
      <c r="M2518" s="151"/>
      <c r="N2518" s="460"/>
      <c r="O2518" s="367"/>
      <c r="P2518" s="367"/>
      <c r="Q2518" s="150"/>
    </row>
    <row r="2519" spans="2:17" x14ac:dyDescent="0.35">
      <c r="B2519" s="151"/>
      <c r="C2519" s="151"/>
      <c r="D2519" s="151"/>
      <c r="E2519" s="148"/>
      <c r="F2519" s="148"/>
      <c r="G2519" s="454" t="s">
        <v>1525</v>
      </c>
      <c r="H2519" s="367"/>
      <c r="I2519" s="367"/>
      <c r="J2519" s="367"/>
      <c r="K2519" s="367"/>
      <c r="L2519" s="367"/>
      <c r="M2519" s="151"/>
      <c r="N2519" s="460"/>
      <c r="O2519" s="367"/>
      <c r="P2519" s="367"/>
      <c r="Q2519" s="150"/>
    </row>
    <row r="2520" spans="2:17" x14ac:dyDescent="0.35">
      <c r="B2520" s="151"/>
      <c r="C2520" s="151"/>
      <c r="D2520" s="151"/>
      <c r="E2520" s="148"/>
      <c r="F2520" s="148"/>
      <c r="G2520" s="454" t="s">
        <v>1526</v>
      </c>
      <c r="H2520" s="367"/>
      <c r="I2520" s="367"/>
      <c r="J2520" s="367"/>
      <c r="K2520" s="367"/>
      <c r="L2520" s="367"/>
      <c r="M2520" s="151"/>
      <c r="N2520" s="460"/>
      <c r="O2520" s="367"/>
      <c r="P2520" s="367"/>
      <c r="Q2520" s="150"/>
    </row>
    <row r="2521" spans="2:17" x14ac:dyDescent="0.35">
      <c r="B2521" s="151"/>
      <c r="C2521" s="151"/>
      <c r="D2521" s="151"/>
      <c r="E2521" s="148"/>
      <c r="F2521" s="148"/>
      <c r="G2521" s="454" t="s">
        <v>1527</v>
      </c>
      <c r="H2521" s="367"/>
      <c r="I2521" s="367"/>
      <c r="J2521" s="367"/>
      <c r="K2521" s="367"/>
      <c r="L2521" s="367"/>
      <c r="M2521" s="151"/>
      <c r="N2521" s="460"/>
      <c r="O2521" s="367"/>
      <c r="P2521" s="367"/>
      <c r="Q2521" s="150"/>
    </row>
    <row r="2522" spans="2:17" x14ac:dyDescent="0.35">
      <c r="B2522" s="151" t="s">
        <v>18</v>
      </c>
      <c r="C2522" s="151" t="s">
        <v>18</v>
      </c>
      <c r="D2522" s="151" t="s">
        <v>18</v>
      </c>
      <c r="E2522" s="460" t="s">
        <v>133</v>
      </c>
      <c r="F2522" s="367"/>
      <c r="G2522" s="367"/>
      <c r="H2522" s="367"/>
      <c r="I2522" s="367"/>
      <c r="J2522" s="367"/>
      <c r="K2522" s="367"/>
      <c r="L2522" s="367"/>
      <c r="M2522" s="157" t="s">
        <v>190</v>
      </c>
      <c r="N2522" s="578">
        <v>20000</v>
      </c>
      <c r="O2522" s="367"/>
      <c r="P2522" s="367"/>
      <c r="Q2522" s="150" t="s">
        <v>189</v>
      </c>
    </row>
    <row r="2523" spans="2:17" x14ac:dyDescent="0.35">
      <c r="B2523" s="151"/>
      <c r="C2523" s="151"/>
      <c r="D2523" s="151"/>
      <c r="E2523" s="148"/>
      <c r="F2523" s="148"/>
      <c r="G2523" s="454" t="s">
        <v>1528</v>
      </c>
      <c r="H2523" s="367"/>
      <c r="I2523" s="367"/>
      <c r="J2523" s="367"/>
      <c r="K2523" s="367"/>
      <c r="L2523" s="367"/>
      <c r="M2523" s="151"/>
      <c r="N2523" s="460"/>
      <c r="O2523" s="367"/>
      <c r="P2523" s="367"/>
      <c r="Q2523" s="150"/>
    </row>
    <row r="2524" spans="2:17" x14ac:dyDescent="0.35">
      <c r="B2524" s="151"/>
      <c r="C2524" s="151"/>
      <c r="D2524" s="151"/>
      <c r="E2524" s="148"/>
      <c r="F2524" s="148"/>
      <c r="G2524" s="454" t="s">
        <v>2031</v>
      </c>
      <c r="H2524" s="367"/>
      <c r="I2524" s="367"/>
      <c r="J2524" s="367"/>
      <c r="K2524" s="367"/>
      <c r="L2524" s="367"/>
      <c r="M2524" s="151"/>
      <c r="N2524" s="460"/>
      <c r="O2524" s="367"/>
      <c r="P2524" s="367"/>
      <c r="Q2524" s="150"/>
    </row>
    <row r="2525" spans="2:17" x14ac:dyDescent="0.35">
      <c r="B2525" s="151" t="s">
        <v>18</v>
      </c>
      <c r="C2525" s="151" t="s">
        <v>18</v>
      </c>
      <c r="D2525" s="153" t="s">
        <v>18</v>
      </c>
      <c r="E2525" s="504" t="s">
        <v>134</v>
      </c>
      <c r="F2525" s="367"/>
      <c r="G2525" s="367"/>
      <c r="H2525" s="367"/>
      <c r="I2525" s="367"/>
      <c r="J2525" s="367"/>
      <c r="K2525" s="367"/>
      <c r="L2525" s="367"/>
      <c r="M2525" s="60" t="s">
        <v>13</v>
      </c>
      <c r="N2525" s="575">
        <v>210000</v>
      </c>
      <c r="O2525" s="367"/>
      <c r="P2525" s="367"/>
      <c r="Q2525" s="161" t="s">
        <v>189</v>
      </c>
    </row>
    <row r="2526" spans="2:17" x14ac:dyDescent="0.35">
      <c r="B2526" s="151" t="s">
        <v>18</v>
      </c>
      <c r="C2526" s="151" t="s">
        <v>18</v>
      </c>
      <c r="D2526" s="151" t="s">
        <v>18</v>
      </c>
      <c r="E2526" s="460" t="s">
        <v>144</v>
      </c>
      <c r="F2526" s="367"/>
      <c r="G2526" s="367"/>
      <c r="H2526" s="367"/>
      <c r="I2526" s="367"/>
      <c r="J2526" s="367"/>
      <c r="K2526" s="367"/>
      <c r="L2526" s="367"/>
      <c r="M2526" s="156" t="s">
        <v>190</v>
      </c>
      <c r="N2526" s="579">
        <v>50000</v>
      </c>
      <c r="O2526" s="367"/>
      <c r="P2526" s="367"/>
      <c r="Q2526" s="62" t="s">
        <v>189</v>
      </c>
    </row>
    <row r="2527" spans="2:17" x14ac:dyDescent="0.35">
      <c r="B2527" s="160" t="s">
        <v>18</v>
      </c>
      <c r="C2527" s="160" t="s">
        <v>18</v>
      </c>
      <c r="D2527" s="160" t="s">
        <v>18</v>
      </c>
      <c r="E2527" s="148" t="s">
        <v>18</v>
      </c>
      <c r="F2527" s="148" t="s">
        <v>18</v>
      </c>
      <c r="G2527" s="454" t="s">
        <v>1533</v>
      </c>
      <c r="H2527" s="367"/>
      <c r="I2527" s="367"/>
      <c r="J2527" s="367"/>
      <c r="K2527" s="367"/>
      <c r="L2527" s="367"/>
      <c r="M2527" s="160" t="s">
        <v>18</v>
      </c>
      <c r="N2527" s="580" t="s">
        <v>18</v>
      </c>
      <c r="O2527" s="367"/>
      <c r="P2527" s="367"/>
      <c r="Q2527" s="62" t="s">
        <v>18</v>
      </c>
    </row>
    <row r="2528" spans="2:17" x14ac:dyDescent="0.35">
      <c r="B2528" s="151"/>
      <c r="C2528" s="151"/>
      <c r="D2528" s="151"/>
      <c r="E2528" s="148"/>
      <c r="F2528" s="148"/>
      <c r="G2528" s="454" t="s">
        <v>1534</v>
      </c>
      <c r="H2528" s="367"/>
      <c r="I2528" s="367"/>
      <c r="J2528" s="367"/>
      <c r="K2528" s="367"/>
      <c r="L2528" s="367"/>
      <c r="M2528" s="151"/>
      <c r="N2528" s="460"/>
      <c r="O2528" s="367"/>
      <c r="P2528" s="367"/>
      <c r="Q2528" s="150"/>
    </row>
    <row r="2529" spans="2:17" x14ac:dyDescent="0.35">
      <c r="B2529" s="151"/>
      <c r="C2529" s="151"/>
      <c r="D2529" s="151"/>
      <c r="E2529" s="148"/>
      <c r="F2529" s="148"/>
      <c r="G2529" s="454" t="s">
        <v>1535</v>
      </c>
      <c r="H2529" s="367"/>
      <c r="I2529" s="367"/>
      <c r="J2529" s="367"/>
      <c r="K2529" s="367"/>
      <c r="L2529" s="367"/>
      <c r="M2529" s="151"/>
      <c r="N2529" s="460"/>
      <c r="O2529" s="367"/>
      <c r="P2529" s="367"/>
      <c r="Q2529" s="150"/>
    </row>
    <row r="2530" spans="2:17" x14ac:dyDescent="0.35">
      <c r="B2530" s="151"/>
      <c r="C2530" s="151"/>
      <c r="D2530" s="151"/>
      <c r="E2530" s="148"/>
      <c r="F2530" s="148"/>
      <c r="G2530" s="454" t="s">
        <v>1536</v>
      </c>
      <c r="H2530" s="367"/>
      <c r="I2530" s="367"/>
      <c r="J2530" s="367"/>
      <c r="K2530" s="367"/>
      <c r="L2530" s="367"/>
      <c r="M2530" s="151"/>
      <c r="N2530" s="460"/>
      <c r="O2530" s="367"/>
      <c r="P2530" s="367"/>
      <c r="Q2530" s="150"/>
    </row>
    <row r="2531" spans="2:17" x14ac:dyDescent="0.35">
      <c r="B2531" s="151" t="s">
        <v>18</v>
      </c>
      <c r="C2531" s="151" t="s">
        <v>18</v>
      </c>
      <c r="D2531" s="151" t="s">
        <v>18</v>
      </c>
      <c r="E2531" s="460" t="s">
        <v>137</v>
      </c>
      <c r="F2531" s="367"/>
      <c r="G2531" s="367"/>
      <c r="H2531" s="367"/>
      <c r="I2531" s="367"/>
      <c r="J2531" s="367"/>
      <c r="K2531" s="367"/>
      <c r="L2531" s="367"/>
      <c r="M2531" s="157" t="s">
        <v>190</v>
      </c>
      <c r="N2531" s="578">
        <v>3000</v>
      </c>
      <c r="O2531" s="367"/>
      <c r="P2531" s="367"/>
      <c r="Q2531" s="150" t="s">
        <v>189</v>
      </c>
    </row>
    <row r="2532" spans="2:17" x14ac:dyDescent="0.35">
      <c r="B2532" s="151" t="s">
        <v>18</v>
      </c>
      <c r="C2532" s="151" t="s">
        <v>18</v>
      </c>
      <c r="D2532" s="151" t="s">
        <v>18</v>
      </c>
      <c r="E2532" s="148" t="s">
        <v>18</v>
      </c>
      <c r="F2532" s="148" t="s">
        <v>18</v>
      </c>
      <c r="G2532" s="454" t="s">
        <v>1553</v>
      </c>
      <c r="H2532" s="367"/>
      <c r="I2532" s="367"/>
      <c r="J2532" s="367"/>
      <c r="K2532" s="367"/>
      <c r="L2532" s="367"/>
      <c r="M2532" s="151" t="s">
        <v>18</v>
      </c>
      <c r="N2532" s="460" t="s">
        <v>18</v>
      </c>
      <c r="O2532" s="367"/>
      <c r="P2532" s="367"/>
      <c r="Q2532" s="150" t="s">
        <v>18</v>
      </c>
    </row>
    <row r="2533" spans="2:17" x14ac:dyDescent="0.35">
      <c r="B2533" s="151"/>
      <c r="C2533" s="151"/>
      <c r="D2533" s="151"/>
      <c r="E2533" s="148"/>
      <c r="F2533" s="148"/>
      <c r="G2533" s="454" t="s">
        <v>1537</v>
      </c>
      <c r="H2533" s="367"/>
      <c r="I2533" s="367"/>
      <c r="J2533" s="367"/>
      <c r="K2533" s="367"/>
      <c r="L2533" s="367"/>
      <c r="M2533" s="151"/>
      <c r="N2533" s="460"/>
      <c r="O2533" s="367"/>
      <c r="P2533" s="367"/>
      <c r="Q2533" s="150"/>
    </row>
    <row r="2534" spans="2:17" x14ac:dyDescent="0.35">
      <c r="B2534" s="151" t="s">
        <v>18</v>
      </c>
      <c r="C2534" s="151" t="s">
        <v>18</v>
      </c>
      <c r="D2534" s="151" t="s">
        <v>18</v>
      </c>
      <c r="E2534" s="460" t="s">
        <v>139</v>
      </c>
      <c r="F2534" s="367"/>
      <c r="G2534" s="367"/>
      <c r="H2534" s="367"/>
      <c r="I2534" s="367"/>
      <c r="J2534" s="367"/>
      <c r="K2534" s="367"/>
      <c r="L2534" s="367"/>
      <c r="M2534" s="157" t="s">
        <v>190</v>
      </c>
      <c r="N2534" s="578">
        <v>10000</v>
      </c>
      <c r="O2534" s="367"/>
      <c r="P2534" s="367"/>
      <c r="Q2534" s="150" t="s">
        <v>189</v>
      </c>
    </row>
    <row r="2535" spans="2:17" x14ac:dyDescent="0.35">
      <c r="B2535" s="151" t="s">
        <v>18</v>
      </c>
      <c r="C2535" s="151" t="s">
        <v>18</v>
      </c>
      <c r="D2535" s="151" t="s">
        <v>18</v>
      </c>
      <c r="E2535" s="148" t="s">
        <v>18</v>
      </c>
      <c r="F2535" s="148" t="s">
        <v>18</v>
      </c>
      <c r="G2535" s="454" t="s">
        <v>1540</v>
      </c>
      <c r="H2535" s="367"/>
      <c r="I2535" s="367"/>
      <c r="J2535" s="367"/>
      <c r="K2535" s="367"/>
      <c r="L2535" s="367"/>
      <c r="M2535" s="151" t="s">
        <v>18</v>
      </c>
      <c r="N2535" s="460" t="s">
        <v>18</v>
      </c>
      <c r="O2535" s="367"/>
      <c r="P2535" s="367"/>
      <c r="Q2535" s="150" t="s">
        <v>18</v>
      </c>
    </row>
    <row r="2536" spans="2:17" x14ac:dyDescent="0.35">
      <c r="B2536" s="151"/>
      <c r="C2536" s="151"/>
      <c r="D2536" s="151"/>
      <c r="E2536" s="148"/>
      <c r="F2536" s="148"/>
      <c r="G2536" s="454" t="s">
        <v>1538</v>
      </c>
      <c r="H2536" s="367"/>
      <c r="I2536" s="367"/>
      <c r="J2536" s="367"/>
      <c r="K2536" s="367"/>
      <c r="L2536" s="367"/>
      <c r="M2536" s="151"/>
      <c r="N2536" s="460"/>
      <c r="O2536" s="367"/>
      <c r="P2536" s="367"/>
      <c r="Q2536" s="150"/>
    </row>
    <row r="2537" spans="2:17" x14ac:dyDescent="0.35">
      <c r="B2537" s="151"/>
      <c r="C2537" s="151"/>
      <c r="D2537" s="151"/>
      <c r="E2537" s="148"/>
      <c r="F2537" s="148"/>
      <c r="G2537" s="454" t="s">
        <v>1539</v>
      </c>
      <c r="H2537" s="367"/>
      <c r="I2537" s="367"/>
      <c r="J2537" s="367"/>
      <c r="K2537" s="367"/>
      <c r="L2537" s="367"/>
      <c r="M2537" s="151"/>
      <c r="N2537" s="460"/>
      <c r="O2537" s="367"/>
      <c r="P2537" s="367"/>
      <c r="Q2537" s="150"/>
    </row>
    <row r="2538" spans="2:17" x14ac:dyDescent="0.35">
      <c r="B2538" s="151"/>
      <c r="C2538" s="151"/>
      <c r="D2538" s="151"/>
      <c r="E2538" s="148"/>
      <c r="F2538" s="148"/>
      <c r="G2538" s="454" t="s">
        <v>1541</v>
      </c>
      <c r="H2538" s="367"/>
      <c r="I2538" s="367"/>
      <c r="J2538" s="367"/>
      <c r="K2538" s="367"/>
      <c r="L2538" s="367"/>
      <c r="M2538" s="151"/>
      <c r="N2538" s="460"/>
      <c r="O2538" s="367"/>
      <c r="P2538" s="367"/>
      <c r="Q2538" s="150"/>
    </row>
    <row r="2539" spans="2:17" s="173" customFormat="1" x14ac:dyDescent="0.35">
      <c r="B2539" s="179"/>
      <c r="C2539" s="179"/>
      <c r="D2539" s="179"/>
      <c r="E2539" s="174"/>
      <c r="F2539" s="174"/>
      <c r="G2539" s="178"/>
      <c r="M2539" s="179"/>
      <c r="N2539" s="179"/>
      <c r="Q2539" s="178"/>
    </row>
    <row r="2540" spans="2:17" x14ac:dyDescent="0.35">
      <c r="B2540" s="151" t="s">
        <v>18</v>
      </c>
      <c r="C2540" s="151" t="s">
        <v>18</v>
      </c>
      <c r="D2540" s="151" t="s">
        <v>18</v>
      </c>
      <c r="E2540" s="460" t="s">
        <v>142</v>
      </c>
      <c r="F2540" s="367"/>
      <c r="G2540" s="367"/>
      <c r="H2540" s="367"/>
      <c r="I2540" s="367"/>
      <c r="J2540" s="367"/>
      <c r="K2540" s="367"/>
      <c r="L2540" s="367"/>
      <c r="M2540" s="157" t="s">
        <v>190</v>
      </c>
      <c r="N2540" s="578">
        <v>3000</v>
      </c>
      <c r="O2540" s="367"/>
      <c r="P2540" s="367"/>
      <c r="Q2540" s="150" t="s">
        <v>189</v>
      </c>
    </row>
    <row r="2541" spans="2:17" x14ac:dyDescent="0.35">
      <c r="B2541" s="151" t="s">
        <v>18</v>
      </c>
      <c r="C2541" s="151" t="s">
        <v>18</v>
      </c>
      <c r="D2541" s="151" t="s">
        <v>18</v>
      </c>
      <c r="E2541" s="148" t="s">
        <v>18</v>
      </c>
      <c r="F2541" s="148" t="s">
        <v>18</v>
      </c>
      <c r="G2541" s="454" t="s">
        <v>1554</v>
      </c>
      <c r="H2541" s="367"/>
      <c r="I2541" s="367"/>
      <c r="J2541" s="367"/>
      <c r="K2541" s="367"/>
      <c r="L2541" s="367"/>
      <c r="M2541" s="151" t="s">
        <v>18</v>
      </c>
      <c r="N2541" s="460" t="s">
        <v>18</v>
      </c>
      <c r="O2541" s="367"/>
      <c r="P2541" s="367"/>
      <c r="Q2541" s="150" t="s">
        <v>18</v>
      </c>
    </row>
    <row r="2542" spans="2:17" x14ac:dyDescent="0.35">
      <c r="B2542" s="151"/>
      <c r="C2542" s="151"/>
      <c r="D2542" s="151"/>
      <c r="E2542" s="148"/>
      <c r="F2542" s="148"/>
      <c r="G2542" s="454" t="s">
        <v>1542</v>
      </c>
      <c r="H2542" s="367"/>
      <c r="I2542" s="367"/>
      <c r="J2542" s="367"/>
      <c r="K2542" s="367"/>
      <c r="L2542" s="367"/>
      <c r="M2542" s="151"/>
      <c r="N2542" s="460"/>
      <c r="O2542" s="367"/>
      <c r="P2542" s="367"/>
      <c r="Q2542" s="150"/>
    </row>
    <row r="2543" spans="2:17" x14ac:dyDescent="0.35">
      <c r="B2543" s="151" t="s">
        <v>18</v>
      </c>
      <c r="C2543" s="151" t="s">
        <v>18</v>
      </c>
      <c r="D2543" s="151" t="s">
        <v>18</v>
      </c>
      <c r="E2543" s="460" t="s">
        <v>135</v>
      </c>
      <c r="F2543" s="367"/>
      <c r="G2543" s="367"/>
      <c r="H2543" s="367"/>
      <c r="I2543" s="367"/>
      <c r="J2543" s="367"/>
      <c r="K2543" s="367"/>
      <c r="L2543" s="367"/>
      <c r="M2543" s="157" t="s">
        <v>190</v>
      </c>
      <c r="N2543" s="578">
        <v>4000</v>
      </c>
      <c r="O2543" s="367"/>
      <c r="P2543" s="367"/>
      <c r="Q2543" s="150" t="s">
        <v>189</v>
      </c>
    </row>
    <row r="2544" spans="2:17" x14ac:dyDescent="0.35">
      <c r="B2544" s="151" t="s">
        <v>18</v>
      </c>
      <c r="C2544" s="151" t="s">
        <v>18</v>
      </c>
      <c r="D2544" s="151" t="s">
        <v>18</v>
      </c>
      <c r="E2544" s="148" t="s">
        <v>18</v>
      </c>
      <c r="F2544" s="148" t="s">
        <v>18</v>
      </c>
      <c r="G2544" s="454" t="s">
        <v>1555</v>
      </c>
      <c r="H2544" s="367"/>
      <c r="I2544" s="367"/>
      <c r="J2544" s="367"/>
      <c r="K2544" s="367"/>
      <c r="L2544" s="367"/>
      <c r="M2544" s="151" t="s">
        <v>18</v>
      </c>
      <c r="N2544" s="460" t="s">
        <v>18</v>
      </c>
      <c r="O2544" s="367"/>
      <c r="P2544" s="367"/>
      <c r="Q2544" s="150" t="s">
        <v>18</v>
      </c>
    </row>
    <row r="2545" spans="2:17" x14ac:dyDescent="0.35">
      <c r="B2545" s="151"/>
      <c r="C2545" s="151"/>
      <c r="D2545" s="151"/>
      <c r="E2545" s="148"/>
      <c r="F2545" s="148"/>
      <c r="G2545" s="454" t="s">
        <v>1543</v>
      </c>
      <c r="H2545" s="367"/>
      <c r="I2545" s="367"/>
      <c r="J2545" s="367"/>
      <c r="K2545" s="367"/>
      <c r="L2545" s="367"/>
      <c r="M2545" s="151"/>
      <c r="N2545" s="460"/>
      <c r="O2545" s="367"/>
      <c r="P2545" s="367"/>
      <c r="Q2545" s="150"/>
    </row>
    <row r="2546" spans="2:17" x14ac:dyDescent="0.35">
      <c r="B2546" s="151"/>
      <c r="C2546" s="151"/>
      <c r="D2546" s="151"/>
      <c r="E2546" s="148"/>
      <c r="F2546" s="148"/>
      <c r="G2546" s="150"/>
      <c r="M2546" s="151"/>
      <c r="N2546" s="151"/>
      <c r="Q2546" s="150"/>
    </row>
    <row r="2547" spans="2:17" x14ac:dyDescent="0.35">
      <c r="B2547" s="151" t="s">
        <v>18</v>
      </c>
      <c r="C2547" s="151" t="s">
        <v>18</v>
      </c>
      <c r="D2547" s="151" t="s">
        <v>18</v>
      </c>
      <c r="E2547" s="460" t="s">
        <v>138</v>
      </c>
      <c r="F2547" s="367"/>
      <c r="G2547" s="367"/>
      <c r="H2547" s="367"/>
      <c r="I2547" s="367"/>
      <c r="J2547" s="367"/>
      <c r="K2547" s="367"/>
      <c r="L2547" s="367"/>
      <c r="M2547" s="157" t="s">
        <v>190</v>
      </c>
      <c r="N2547" s="578">
        <v>100000</v>
      </c>
      <c r="O2547" s="367"/>
      <c r="P2547" s="367"/>
      <c r="Q2547" s="150" t="s">
        <v>189</v>
      </c>
    </row>
    <row r="2548" spans="2:17" x14ac:dyDescent="0.35">
      <c r="B2548" s="151" t="s">
        <v>18</v>
      </c>
      <c r="C2548" s="151" t="s">
        <v>18</v>
      </c>
      <c r="D2548" s="151" t="s">
        <v>18</v>
      </c>
      <c r="E2548" s="148" t="s">
        <v>18</v>
      </c>
      <c r="F2548" s="148" t="s">
        <v>18</v>
      </c>
      <c r="G2548" s="454" t="s">
        <v>1556</v>
      </c>
      <c r="H2548" s="367"/>
      <c r="I2548" s="367"/>
      <c r="J2548" s="367"/>
      <c r="K2548" s="367"/>
      <c r="L2548" s="367"/>
      <c r="M2548" s="151" t="s">
        <v>18</v>
      </c>
      <c r="N2548" s="460" t="s">
        <v>18</v>
      </c>
      <c r="O2548" s="367"/>
      <c r="P2548" s="367"/>
      <c r="Q2548" s="150" t="s">
        <v>18</v>
      </c>
    </row>
    <row r="2549" spans="2:17" x14ac:dyDescent="0.35">
      <c r="B2549" s="151"/>
      <c r="C2549" s="151"/>
      <c r="D2549" s="151"/>
      <c r="E2549" s="148"/>
      <c r="F2549" s="148"/>
      <c r="G2549" s="454" t="s">
        <v>1544</v>
      </c>
      <c r="H2549" s="367"/>
      <c r="I2549" s="367"/>
      <c r="J2549" s="367"/>
      <c r="K2549" s="367"/>
      <c r="L2549" s="367"/>
      <c r="M2549" s="151"/>
      <c r="N2549" s="460"/>
      <c r="O2549" s="367"/>
      <c r="P2549" s="367"/>
      <c r="Q2549" s="150"/>
    </row>
    <row r="2550" spans="2:17" x14ac:dyDescent="0.35">
      <c r="B2550" s="151" t="s">
        <v>18</v>
      </c>
      <c r="C2550" s="151" t="s">
        <v>18</v>
      </c>
      <c r="D2550" s="151" t="s">
        <v>18</v>
      </c>
      <c r="E2550" s="460" t="s">
        <v>136</v>
      </c>
      <c r="F2550" s="367"/>
      <c r="G2550" s="367"/>
      <c r="H2550" s="367"/>
      <c r="I2550" s="367"/>
      <c r="J2550" s="367"/>
      <c r="K2550" s="367"/>
      <c r="L2550" s="367"/>
      <c r="M2550" s="157" t="s">
        <v>190</v>
      </c>
      <c r="N2550" s="578">
        <v>40000</v>
      </c>
      <c r="O2550" s="367"/>
      <c r="P2550" s="367"/>
      <c r="Q2550" s="150" t="s">
        <v>189</v>
      </c>
    </row>
    <row r="2551" spans="2:17" x14ac:dyDescent="0.35">
      <c r="B2551" s="151" t="s">
        <v>18</v>
      </c>
      <c r="C2551" s="151" t="s">
        <v>18</v>
      </c>
      <c r="D2551" s="151" t="s">
        <v>18</v>
      </c>
      <c r="E2551" s="148" t="s">
        <v>18</v>
      </c>
      <c r="F2551" s="148" t="s">
        <v>18</v>
      </c>
      <c r="G2551" s="454" t="s">
        <v>1545</v>
      </c>
      <c r="H2551" s="367"/>
      <c r="I2551" s="367"/>
      <c r="J2551" s="367"/>
      <c r="K2551" s="367"/>
      <c r="L2551" s="367"/>
      <c r="M2551" s="151" t="s">
        <v>18</v>
      </c>
      <c r="N2551" s="460" t="s">
        <v>18</v>
      </c>
      <c r="O2551" s="367"/>
      <c r="P2551" s="367"/>
      <c r="Q2551" s="150" t="s">
        <v>18</v>
      </c>
    </row>
    <row r="2552" spans="2:17" x14ac:dyDescent="0.35">
      <c r="B2552" s="151"/>
      <c r="C2552" s="151"/>
      <c r="D2552" s="151"/>
      <c r="E2552" s="148"/>
      <c r="F2552" s="148"/>
      <c r="G2552" s="454" t="s">
        <v>1546</v>
      </c>
      <c r="H2552" s="367"/>
      <c r="I2552" s="367"/>
      <c r="J2552" s="367"/>
      <c r="K2552" s="367"/>
      <c r="L2552" s="367"/>
      <c r="M2552" s="151"/>
      <c r="N2552" s="460"/>
      <c r="O2552" s="367"/>
      <c r="P2552" s="367"/>
      <c r="Q2552" s="150"/>
    </row>
    <row r="2553" spans="2:17" x14ac:dyDescent="0.35">
      <c r="B2553" s="151"/>
      <c r="C2553" s="151"/>
      <c r="D2553" s="151"/>
      <c r="E2553" s="148"/>
      <c r="F2553" s="148"/>
      <c r="G2553" s="454" t="s">
        <v>1557</v>
      </c>
      <c r="H2553" s="367"/>
      <c r="I2553" s="367"/>
      <c r="J2553" s="367"/>
      <c r="K2553" s="367"/>
      <c r="L2553" s="367"/>
      <c r="M2553" s="151"/>
      <c r="N2553" s="460"/>
      <c r="O2553" s="367"/>
      <c r="P2553" s="367"/>
      <c r="Q2553" s="150"/>
    </row>
    <row r="2554" spans="2:17" x14ac:dyDescent="0.35">
      <c r="B2554" s="151" t="s">
        <v>18</v>
      </c>
      <c r="C2554" s="151" t="s">
        <v>18</v>
      </c>
      <c r="D2554" s="153" t="s">
        <v>18</v>
      </c>
      <c r="E2554" s="504" t="s">
        <v>145</v>
      </c>
      <c r="F2554" s="367"/>
      <c r="G2554" s="367"/>
      <c r="H2554" s="367"/>
      <c r="I2554" s="367"/>
      <c r="J2554" s="367"/>
      <c r="K2554" s="367"/>
      <c r="L2554" s="367"/>
      <c r="M2554" s="60" t="s">
        <v>13</v>
      </c>
      <c r="N2554" s="575">
        <v>200200</v>
      </c>
      <c r="O2554" s="367"/>
      <c r="P2554" s="367"/>
      <c r="Q2554" s="161" t="s">
        <v>189</v>
      </c>
    </row>
    <row r="2555" spans="2:17" x14ac:dyDescent="0.35">
      <c r="B2555" s="151" t="s">
        <v>18</v>
      </c>
      <c r="C2555" s="151" t="s">
        <v>18</v>
      </c>
      <c r="D2555" s="151" t="s">
        <v>18</v>
      </c>
      <c r="E2555" s="460" t="s">
        <v>147</v>
      </c>
      <c r="F2555" s="367"/>
      <c r="G2555" s="367"/>
      <c r="H2555" s="367"/>
      <c r="I2555" s="367"/>
      <c r="J2555" s="367"/>
      <c r="K2555" s="367"/>
      <c r="L2555" s="367"/>
      <c r="M2555" s="157" t="s">
        <v>190</v>
      </c>
      <c r="N2555" s="578">
        <v>100000</v>
      </c>
      <c r="O2555" s="367"/>
      <c r="P2555" s="367"/>
      <c r="Q2555" s="150" t="s">
        <v>189</v>
      </c>
    </row>
    <row r="2556" spans="2:17" x14ac:dyDescent="0.35">
      <c r="B2556" s="151" t="s">
        <v>18</v>
      </c>
      <c r="C2556" s="151" t="s">
        <v>18</v>
      </c>
      <c r="D2556" s="151" t="s">
        <v>18</v>
      </c>
      <c r="E2556" s="148" t="s">
        <v>18</v>
      </c>
      <c r="F2556" s="148" t="s">
        <v>18</v>
      </c>
      <c r="G2556" s="454" t="s">
        <v>1682</v>
      </c>
      <c r="H2556" s="367"/>
      <c r="I2556" s="367"/>
      <c r="J2556" s="367"/>
      <c r="K2556" s="367"/>
      <c r="L2556" s="367"/>
      <c r="M2556" s="151" t="s">
        <v>18</v>
      </c>
      <c r="N2556" s="460" t="s">
        <v>18</v>
      </c>
      <c r="O2556" s="367"/>
      <c r="P2556" s="367"/>
      <c r="Q2556" s="150" t="s">
        <v>18</v>
      </c>
    </row>
    <row r="2557" spans="2:17" x14ac:dyDescent="0.35">
      <c r="B2557" s="151"/>
      <c r="C2557" s="151"/>
      <c r="D2557" s="151"/>
      <c r="E2557" s="148"/>
      <c r="F2557" s="148"/>
      <c r="G2557" s="454" t="s">
        <v>1499</v>
      </c>
      <c r="H2557" s="367"/>
      <c r="I2557" s="367"/>
      <c r="J2557" s="367"/>
      <c r="K2557" s="367"/>
      <c r="L2557" s="367"/>
      <c r="M2557" s="151"/>
      <c r="N2557" s="460"/>
      <c r="O2557" s="367"/>
      <c r="P2557" s="367"/>
      <c r="Q2557" s="150"/>
    </row>
    <row r="2558" spans="2:17" x14ac:dyDescent="0.35">
      <c r="B2558" s="151" t="s">
        <v>18</v>
      </c>
      <c r="C2558" s="151" t="s">
        <v>18</v>
      </c>
      <c r="D2558" s="151" t="s">
        <v>18</v>
      </c>
      <c r="E2558" s="460" t="s">
        <v>149</v>
      </c>
      <c r="F2558" s="367"/>
      <c r="G2558" s="367"/>
      <c r="H2558" s="367"/>
      <c r="I2558" s="367"/>
      <c r="J2558" s="367"/>
      <c r="K2558" s="367"/>
      <c r="L2558" s="367"/>
      <c r="M2558" s="157" t="s">
        <v>190</v>
      </c>
      <c r="N2558" s="578">
        <v>15000</v>
      </c>
      <c r="O2558" s="367"/>
      <c r="P2558" s="367"/>
      <c r="Q2558" s="150" t="s">
        <v>189</v>
      </c>
    </row>
    <row r="2559" spans="2:17" x14ac:dyDescent="0.35">
      <c r="B2559" s="151" t="s">
        <v>18</v>
      </c>
      <c r="C2559" s="151" t="s">
        <v>18</v>
      </c>
      <c r="D2559" s="151" t="s">
        <v>18</v>
      </c>
      <c r="E2559" s="148" t="s">
        <v>18</v>
      </c>
      <c r="F2559" s="148" t="s">
        <v>18</v>
      </c>
      <c r="G2559" s="454" t="s">
        <v>1558</v>
      </c>
      <c r="H2559" s="367"/>
      <c r="I2559" s="367"/>
      <c r="J2559" s="367"/>
      <c r="K2559" s="367"/>
      <c r="L2559" s="367"/>
      <c r="M2559" s="151" t="s">
        <v>18</v>
      </c>
      <c r="N2559" s="460" t="s">
        <v>18</v>
      </c>
      <c r="O2559" s="367"/>
      <c r="P2559" s="367"/>
      <c r="Q2559" s="150" t="s">
        <v>18</v>
      </c>
    </row>
    <row r="2560" spans="2:17" x14ac:dyDescent="0.35">
      <c r="B2560" s="151" t="s">
        <v>18</v>
      </c>
      <c r="C2560" s="151" t="s">
        <v>18</v>
      </c>
      <c r="D2560" s="151" t="s">
        <v>18</v>
      </c>
      <c r="E2560" s="460" t="s">
        <v>148</v>
      </c>
      <c r="F2560" s="367"/>
      <c r="G2560" s="367"/>
      <c r="H2560" s="367"/>
      <c r="I2560" s="367"/>
      <c r="J2560" s="367"/>
      <c r="K2560" s="367"/>
      <c r="L2560" s="367"/>
      <c r="M2560" s="157" t="s">
        <v>190</v>
      </c>
      <c r="N2560" s="578">
        <v>8400</v>
      </c>
      <c r="O2560" s="367"/>
      <c r="P2560" s="367"/>
      <c r="Q2560" s="150" t="s">
        <v>189</v>
      </c>
    </row>
    <row r="2561" spans="2:17" x14ac:dyDescent="0.35">
      <c r="B2561" s="151" t="s">
        <v>18</v>
      </c>
      <c r="C2561" s="151" t="s">
        <v>18</v>
      </c>
      <c r="D2561" s="151" t="s">
        <v>18</v>
      </c>
      <c r="E2561" s="148" t="s">
        <v>18</v>
      </c>
      <c r="F2561" s="148" t="s">
        <v>18</v>
      </c>
      <c r="G2561" s="454" t="s">
        <v>1559</v>
      </c>
      <c r="H2561" s="367"/>
      <c r="I2561" s="367"/>
      <c r="J2561" s="367"/>
      <c r="K2561" s="367"/>
      <c r="L2561" s="367"/>
      <c r="M2561" s="151" t="s">
        <v>18</v>
      </c>
      <c r="N2561" s="460" t="s">
        <v>18</v>
      </c>
      <c r="O2561" s="367"/>
      <c r="P2561" s="367"/>
      <c r="Q2561" s="150" t="s">
        <v>18</v>
      </c>
    </row>
    <row r="2562" spans="2:17" x14ac:dyDescent="0.35">
      <c r="B2562" s="151"/>
      <c r="C2562" s="151"/>
      <c r="D2562" s="151"/>
      <c r="E2562" s="148"/>
      <c r="F2562" s="148"/>
      <c r="G2562" s="454" t="s">
        <v>1560</v>
      </c>
      <c r="H2562" s="367"/>
      <c r="I2562" s="367"/>
      <c r="J2562" s="367"/>
      <c r="K2562" s="367"/>
      <c r="L2562" s="367"/>
      <c r="M2562" s="151"/>
      <c r="N2562" s="460"/>
      <c r="O2562" s="367"/>
      <c r="P2562" s="367"/>
      <c r="Q2562" s="150"/>
    </row>
    <row r="2563" spans="2:17" x14ac:dyDescent="0.35">
      <c r="B2563" s="151" t="s">
        <v>18</v>
      </c>
      <c r="C2563" s="151" t="s">
        <v>18</v>
      </c>
      <c r="D2563" s="151" t="s">
        <v>18</v>
      </c>
      <c r="E2563" s="460" t="s">
        <v>146</v>
      </c>
      <c r="F2563" s="367"/>
      <c r="G2563" s="367"/>
      <c r="H2563" s="367"/>
      <c r="I2563" s="367"/>
      <c r="J2563" s="367"/>
      <c r="K2563" s="367"/>
      <c r="L2563" s="367"/>
      <c r="M2563" s="157" t="s">
        <v>190</v>
      </c>
      <c r="N2563" s="578">
        <v>76800</v>
      </c>
      <c r="O2563" s="367"/>
      <c r="P2563" s="367"/>
      <c r="Q2563" s="150" t="s">
        <v>189</v>
      </c>
    </row>
    <row r="2564" spans="2:17" x14ac:dyDescent="0.35">
      <c r="B2564" s="151" t="s">
        <v>18</v>
      </c>
      <c r="C2564" s="151" t="s">
        <v>18</v>
      </c>
      <c r="D2564" s="151" t="s">
        <v>18</v>
      </c>
      <c r="E2564" s="148" t="s">
        <v>18</v>
      </c>
      <c r="F2564" s="148" t="s">
        <v>18</v>
      </c>
      <c r="G2564" s="454" t="s">
        <v>1561</v>
      </c>
      <c r="H2564" s="367"/>
      <c r="I2564" s="367"/>
      <c r="J2564" s="367"/>
      <c r="K2564" s="367"/>
      <c r="L2564" s="367"/>
      <c r="M2564" s="151" t="s">
        <v>18</v>
      </c>
      <c r="N2564" s="460" t="s">
        <v>18</v>
      </c>
      <c r="O2564" s="367"/>
      <c r="P2564" s="367"/>
      <c r="Q2564" s="150" t="s">
        <v>18</v>
      </c>
    </row>
    <row r="2565" spans="2:17" x14ac:dyDescent="0.35">
      <c r="B2565" s="151" t="s">
        <v>18</v>
      </c>
      <c r="C2565" s="151" t="s">
        <v>18</v>
      </c>
      <c r="D2565" s="504" t="s">
        <v>150</v>
      </c>
      <c r="E2565" s="367"/>
      <c r="F2565" s="367"/>
      <c r="G2565" s="367"/>
      <c r="H2565" s="367"/>
      <c r="I2565" s="367"/>
      <c r="J2565" s="367"/>
      <c r="K2565" s="367"/>
      <c r="L2565" s="367"/>
      <c r="M2565" s="60" t="s">
        <v>13</v>
      </c>
      <c r="N2565" s="575">
        <v>393000</v>
      </c>
      <c r="O2565" s="367"/>
      <c r="P2565" s="367"/>
      <c r="Q2565" s="161" t="s">
        <v>189</v>
      </c>
    </row>
    <row r="2566" spans="2:17" x14ac:dyDescent="0.35">
      <c r="B2566" s="151" t="s">
        <v>18</v>
      </c>
      <c r="C2566" s="151" t="s">
        <v>18</v>
      </c>
      <c r="D2566" s="153" t="s">
        <v>18</v>
      </c>
      <c r="E2566" s="504" t="s">
        <v>165</v>
      </c>
      <c r="F2566" s="367"/>
      <c r="G2566" s="367"/>
      <c r="H2566" s="367"/>
      <c r="I2566" s="367"/>
      <c r="J2566" s="367"/>
      <c r="K2566" s="367"/>
      <c r="L2566" s="367"/>
      <c r="M2566" s="60" t="s">
        <v>13</v>
      </c>
      <c r="N2566" s="575">
        <v>393000</v>
      </c>
      <c r="O2566" s="367"/>
      <c r="P2566" s="367"/>
      <c r="Q2566" s="161" t="s">
        <v>189</v>
      </c>
    </row>
    <row r="2567" spans="2:17" x14ac:dyDescent="0.35">
      <c r="B2567" s="151" t="s">
        <v>18</v>
      </c>
      <c r="C2567" s="151" t="s">
        <v>18</v>
      </c>
      <c r="D2567" s="151" t="s">
        <v>18</v>
      </c>
      <c r="E2567" s="460" t="s">
        <v>177</v>
      </c>
      <c r="F2567" s="367"/>
      <c r="G2567" s="367"/>
      <c r="H2567" s="367"/>
      <c r="I2567" s="367"/>
      <c r="J2567" s="367"/>
      <c r="K2567" s="367"/>
      <c r="L2567" s="367"/>
      <c r="M2567" s="157" t="s">
        <v>18</v>
      </c>
      <c r="N2567" s="573" t="s">
        <v>18</v>
      </c>
      <c r="O2567" s="367"/>
      <c r="P2567" s="367"/>
      <c r="Q2567" s="150" t="s">
        <v>18</v>
      </c>
    </row>
    <row r="2568" spans="2:17" x14ac:dyDescent="0.35">
      <c r="B2568" s="151" t="s">
        <v>18</v>
      </c>
      <c r="C2568" s="151" t="s">
        <v>18</v>
      </c>
      <c r="D2568" s="151" t="s">
        <v>18</v>
      </c>
      <c r="E2568" s="151" t="s">
        <v>18</v>
      </c>
      <c r="F2568" s="398" t="s">
        <v>178</v>
      </c>
      <c r="G2568" s="367"/>
      <c r="H2568" s="367"/>
      <c r="I2568" s="367"/>
      <c r="J2568" s="367"/>
      <c r="K2568" s="367"/>
      <c r="L2568" s="367"/>
      <c r="M2568" s="40" t="s">
        <v>190</v>
      </c>
      <c r="N2568" s="500">
        <v>393000</v>
      </c>
      <c r="O2568" s="367"/>
      <c r="P2568" s="367"/>
      <c r="Q2568" s="51" t="s">
        <v>189</v>
      </c>
    </row>
    <row r="2569" spans="2:17" s="173" customFormat="1" x14ac:dyDescent="0.35">
      <c r="B2569" s="179"/>
      <c r="C2569" s="179"/>
      <c r="D2569" s="179"/>
      <c r="E2569" s="179"/>
      <c r="F2569" s="174"/>
      <c r="M2569" s="40"/>
      <c r="N2569" s="188"/>
      <c r="Q2569" s="51"/>
    </row>
    <row r="2570" spans="2:17" x14ac:dyDescent="0.35">
      <c r="B2570" s="151" t="s">
        <v>18</v>
      </c>
      <c r="C2570" s="151" t="s">
        <v>18</v>
      </c>
      <c r="D2570" s="151" t="s">
        <v>18</v>
      </c>
      <c r="E2570" s="148" t="s">
        <v>18</v>
      </c>
      <c r="F2570" s="148" t="s">
        <v>18</v>
      </c>
      <c r="G2570" s="454" t="s">
        <v>1547</v>
      </c>
      <c r="H2570" s="367"/>
      <c r="I2570" s="367"/>
      <c r="J2570" s="367"/>
      <c r="K2570" s="367"/>
      <c r="L2570" s="367"/>
      <c r="M2570" s="151" t="s">
        <v>18</v>
      </c>
      <c r="N2570" s="460" t="s">
        <v>18</v>
      </c>
      <c r="O2570" s="367"/>
      <c r="P2570" s="367"/>
      <c r="Q2570" s="150" t="s">
        <v>18</v>
      </c>
    </row>
    <row r="2571" spans="2:17" x14ac:dyDescent="0.35">
      <c r="B2571" s="151"/>
      <c r="C2571" s="151"/>
      <c r="D2571" s="151"/>
      <c r="E2571" s="148"/>
      <c r="F2571" s="148"/>
      <c r="G2571" s="454" t="s">
        <v>1549</v>
      </c>
      <c r="H2571" s="367"/>
      <c r="I2571" s="367"/>
      <c r="J2571" s="367"/>
      <c r="K2571" s="367"/>
      <c r="L2571" s="367"/>
      <c r="M2571" s="151"/>
      <c r="N2571" s="460"/>
      <c r="O2571" s="367"/>
      <c r="P2571" s="367"/>
      <c r="Q2571" s="150"/>
    </row>
    <row r="2572" spans="2:17" x14ac:dyDescent="0.35">
      <c r="B2572" s="151"/>
      <c r="C2572" s="151"/>
      <c r="D2572" s="151"/>
      <c r="E2572" s="148"/>
      <c r="F2572" s="148"/>
      <c r="G2572" s="454" t="s">
        <v>1548</v>
      </c>
      <c r="H2572" s="367"/>
      <c r="I2572" s="367"/>
      <c r="J2572" s="367"/>
      <c r="K2572" s="367"/>
      <c r="L2572" s="367"/>
      <c r="M2572" s="151"/>
      <c r="N2572" s="460"/>
      <c r="O2572" s="367"/>
      <c r="P2572" s="367"/>
      <c r="Q2572" s="150"/>
    </row>
    <row r="2573" spans="2:17" x14ac:dyDescent="0.35">
      <c r="B2573" s="151"/>
      <c r="C2573" s="151"/>
      <c r="D2573" s="151"/>
      <c r="E2573" s="148"/>
      <c r="F2573" s="148"/>
      <c r="G2573" s="454" t="s">
        <v>1550</v>
      </c>
      <c r="H2573" s="367"/>
      <c r="I2573" s="367"/>
      <c r="J2573" s="367"/>
      <c r="K2573" s="367"/>
      <c r="L2573" s="367"/>
      <c r="M2573" s="151"/>
      <c r="N2573" s="460"/>
      <c r="O2573" s="367"/>
      <c r="P2573" s="367"/>
      <c r="Q2573" s="150"/>
    </row>
    <row r="2574" spans="2:17" x14ac:dyDescent="0.35">
      <c r="B2574" s="151"/>
      <c r="C2574" s="151"/>
      <c r="D2574" s="151"/>
      <c r="E2574" s="148"/>
      <c r="F2574" s="148"/>
      <c r="G2574" s="454" t="s">
        <v>1551</v>
      </c>
      <c r="H2574" s="367"/>
      <c r="I2574" s="367"/>
      <c r="J2574" s="367"/>
      <c r="K2574" s="367"/>
      <c r="L2574" s="367"/>
      <c r="M2574" s="151"/>
      <c r="N2574" s="460"/>
      <c r="O2574" s="367"/>
      <c r="P2574" s="367"/>
      <c r="Q2574" s="150"/>
    </row>
    <row r="2575" spans="2:17" x14ac:dyDescent="0.35">
      <c r="B2575" s="151"/>
      <c r="C2575" s="151"/>
      <c r="D2575" s="151"/>
      <c r="E2575" s="148"/>
      <c r="F2575" s="148"/>
      <c r="G2575" s="454" t="s">
        <v>1552</v>
      </c>
      <c r="H2575" s="367"/>
      <c r="I2575" s="367"/>
      <c r="J2575" s="367"/>
      <c r="K2575" s="367"/>
      <c r="L2575" s="367"/>
      <c r="M2575" s="151"/>
      <c r="N2575" s="460"/>
      <c r="O2575" s="367"/>
      <c r="P2575" s="367"/>
      <c r="Q2575" s="150"/>
    </row>
    <row r="2576" spans="2:17" x14ac:dyDescent="0.35">
      <c r="B2576" s="151"/>
      <c r="C2576" s="151"/>
      <c r="D2576" s="151"/>
      <c r="E2576" s="148"/>
      <c r="F2576" s="148"/>
      <c r="G2576" s="454" t="s">
        <v>1665</v>
      </c>
      <c r="H2576" s="367"/>
      <c r="I2576" s="367"/>
      <c r="J2576" s="367"/>
      <c r="K2576" s="367"/>
      <c r="L2576" s="367"/>
      <c r="M2576" s="151"/>
      <c r="N2576" s="460"/>
      <c r="O2576" s="367"/>
      <c r="P2576" s="367"/>
      <c r="Q2576" s="150"/>
    </row>
    <row r="2577" spans="2:17" x14ac:dyDescent="0.35">
      <c r="B2577" s="151" t="s">
        <v>18</v>
      </c>
      <c r="C2577" s="151" t="s">
        <v>18</v>
      </c>
      <c r="D2577" s="504" t="s">
        <v>179</v>
      </c>
      <c r="E2577" s="367"/>
      <c r="F2577" s="367"/>
      <c r="G2577" s="367"/>
      <c r="H2577" s="367"/>
      <c r="I2577" s="367"/>
      <c r="J2577" s="367"/>
      <c r="K2577" s="367"/>
      <c r="L2577" s="367"/>
      <c r="M2577" s="60" t="s">
        <v>13</v>
      </c>
      <c r="N2577" s="575">
        <v>20000</v>
      </c>
      <c r="O2577" s="367"/>
      <c r="P2577" s="367"/>
      <c r="Q2577" s="161" t="s">
        <v>189</v>
      </c>
    </row>
    <row r="2578" spans="2:17" x14ac:dyDescent="0.35">
      <c r="B2578" s="151" t="s">
        <v>18</v>
      </c>
      <c r="C2578" s="151" t="s">
        <v>18</v>
      </c>
      <c r="D2578" s="153" t="s">
        <v>18</v>
      </c>
      <c r="E2578" s="504" t="s">
        <v>180</v>
      </c>
      <c r="F2578" s="367"/>
      <c r="G2578" s="367"/>
      <c r="H2578" s="367"/>
      <c r="I2578" s="367"/>
      <c r="J2578" s="367"/>
      <c r="K2578" s="367"/>
      <c r="L2578" s="367"/>
      <c r="M2578" s="60" t="s">
        <v>13</v>
      </c>
      <c r="N2578" s="575">
        <v>20000</v>
      </c>
      <c r="O2578" s="367"/>
      <c r="P2578" s="367"/>
      <c r="Q2578" s="161" t="s">
        <v>189</v>
      </c>
    </row>
    <row r="2579" spans="2:17" x14ac:dyDescent="0.35">
      <c r="B2579" s="151" t="s">
        <v>18</v>
      </c>
      <c r="C2579" s="151" t="s">
        <v>18</v>
      </c>
      <c r="D2579" s="151" t="s">
        <v>18</v>
      </c>
      <c r="E2579" s="460" t="s">
        <v>180</v>
      </c>
      <c r="F2579" s="367"/>
      <c r="G2579" s="367"/>
      <c r="H2579" s="367"/>
      <c r="I2579" s="367"/>
      <c r="J2579" s="367"/>
      <c r="K2579" s="367"/>
      <c r="L2579" s="367"/>
      <c r="M2579" s="156" t="s">
        <v>190</v>
      </c>
      <c r="N2579" s="579">
        <v>20000</v>
      </c>
      <c r="O2579" s="367"/>
      <c r="P2579" s="367"/>
      <c r="Q2579" s="62" t="s">
        <v>189</v>
      </c>
    </row>
    <row r="2580" spans="2:17" x14ac:dyDescent="0.35">
      <c r="B2580" s="160" t="s">
        <v>18</v>
      </c>
      <c r="C2580" s="160" t="s">
        <v>18</v>
      </c>
      <c r="D2580" s="160" t="s">
        <v>18</v>
      </c>
      <c r="E2580" s="148" t="s">
        <v>18</v>
      </c>
      <c r="F2580" s="148" t="s">
        <v>18</v>
      </c>
      <c r="G2580" s="454" t="s">
        <v>1562</v>
      </c>
      <c r="H2580" s="367"/>
      <c r="I2580" s="367"/>
      <c r="J2580" s="367"/>
      <c r="K2580" s="367"/>
      <c r="L2580" s="367"/>
      <c r="M2580" s="160" t="s">
        <v>18</v>
      </c>
      <c r="N2580" s="580" t="s">
        <v>18</v>
      </c>
      <c r="O2580" s="367"/>
      <c r="P2580" s="367"/>
      <c r="Q2580" s="62" t="s">
        <v>18</v>
      </c>
    </row>
    <row r="2581" spans="2:17" x14ac:dyDescent="0.35">
      <c r="B2581" s="151"/>
      <c r="C2581" s="151"/>
      <c r="D2581" s="151"/>
      <c r="E2581" s="148"/>
      <c r="F2581" s="148"/>
      <c r="G2581" s="454" t="s">
        <v>1563</v>
      </c>
      <c r="H2581" s="367"/>
      <c r="I2581" s="367"/>
      <c r="J2581" s="367"/>
      <c r="K2581" s="367"/>
      <c r="L2581" s="367"/>
      <c r="M2581" s="151"/>
      <c r="N2581" s="460"/>
      <c r="O2581" s="367"/>
      <c r="P2581" s="367"/>
      <c r="Q2581" s="150"/>
    </row>
    <row r="2582" spans="2:17" x14ac:dyDescent="0.35">
      <c r="B2582" s="153" t="s">
        <v>18</v>
      </c>
      <c r="C2582" s="504" t="s">
        <v>193</v>
      </c>
      <c r="D2582" s="367"/>
      <c r="E2582" s="367"/>
      <c r="F2582" s="367"/>
      <c r="G2582" s="367"/>
      <c r="H2582" s="367"/>
      <c r="I2582" s="367"/>
      <c r="J2582" s="367"/>
      <c r="K2582" s="367"/>
      <c r="L2582" s="367"/>
      <c r="M2582" s="60" t="s">
        <v>13</v>
      </c>
      <c r="N2582" s="575">
        <v>2538600</v>
      </c>
      <c r="O2582" s="367"/>
      <c r="P2582" s="367"/>
      <c r="Q2582" s="161" t="s">
        <v>189</v>
      </c>
    </row>
    <row r="2583" spans="2:17" x14ac:dyDescent="0.35">
      <c r="B2583" s="151" t="s">
        <v>18</v>
      </c>
      <c r="C2583" s="151" t="s">
        <v>18</v>
      </c>
      <c r="D2583" s="504" t="s">
        <v>25</v>
      </c>
      <c r="E2583" s="367"/>
      <c r="F2583" s="367"/>
      <c r="G2583" s="367"/>
      <c r="H2583" s="367"/>
      <c r="I2583" s="367"/>
      <c r="J2583" s="367"/>
      <c r="K2583" s="367"/>
      <c r="L2583" s="367"/>
      <c r="M2583" s="60" t="s">
        <v>13</v>
      </c>
      <c r="N2583" s="575">
        <v>2309600</v>
      </c>
      <c r="O2583" s="367"/>
      <c r="P2583" s="367"/>
      <c r="Q2583" s="161" t="s">
        <v>189</v>
      </c>
    </row>
    <row r="2584" spans="2:17" x14ac:dyDescent="0.35">
      <c r="B2584" s="151" t="s">
        <v>18</v>
      </c>
      <c r="C2584" s="151" t="s">
        <v>18</v>
      </c>
      <c r="D2584" s="153" t="s">
        <v>18</v>
      </c>
      <c r="E2584" s="504" t="s">
        <v>32</v>
      </c>
      <c r="F2584" s="367"/>
      <c r="G2584" s="367"/>
      <c r="H2584" s="367"/>
      <c r="I2584" s="367"/>
      <c r="J2584" s="367"/>
      <c r="K2584" s="367"/>
      <c r="L2584" s="367"/>
      <c r="M2584" s="60" t="s">
        <v>13</v>
      </c>
      <c r="N2584" s="575">
        <v>2309600</v>
      </c>
      <c r="O2584" s="367"/>
      <c r="P2584" s="367"/>
      <c r="Q2584" s="161" t="s">
        <v>189</v>
      </c>
    </row>
    <row r="2585" spans="2:17" x14ac:dyDescent="0.35">
      <c r="B2585" s="151" t="s">
        <v>18</v>
      </c>
      <c r="C2585" s="151" t="s">
        <v>18</v>
      </c>
      <c r="D2585" s="151" t="s">
        <v>18</v>
      </c>
      <c r="E2585" s="460" t="s">
        <v>36</v>
      </c>
      <c r="F2585" s="367"/>
      <c r="G2585" s="367"/>
      <c r="H2585" s="367"/>
      <c r="I2585" s="367"/>
      <c r="J2585" s="367"/>
      <c r="K2585" s="367"/>
      <c r="L2585" s="367"/>
      <c r="M2585" s="156" t="s">
        <v>190</v>
      </c>
      <c r="N2585" s="579">
        <v>1444320</v>
      </c>
      <c r="O2585" s="367"/>
      <c r="P2585" s="367"/>
      <c r="Q2585" s="62" t="s">
        <v>189</v>
      </c>
    </row>
    <row r="2586" spans="2:17" x14ac:dyDescent="0.35">
      <c r="B2586" s="151" t="s">
        <v>18</v>
      </c>
      <c r="C2586" s="151" t="s">
        <v>18</v>
      </c>
      <c r="D2586" s="151" t="s">
        <v>18</v>
      </c>
      <c r="E2586" s="148" t="s">
        <v>18</v>
      </c>
      <c r="F2586" s="148" t="s">
        <v>18</v>
      </c>
      <c r="G2586" s="454" t="s">
        <v>1487</v>
      </c>
      <c r="H2586" s="367"/>
      <c r="I2586" s="367"/>
      <c r="J2586" s="367"/>
      <c r="K2586" s="367"/>
      <c r="L2586" s="367"/>
      <c r="M2586" s="151" t="s">
        <v>18</v>
      </c>
      <c r="N2586" s="460" t="s">
        <v>18</v>
      </c>
      <c r="O2586" s="367"/>
      <c r="P2586" s="367"/>
      <c r="Q2586" s="150" t="s">
        <v>18</v>
      </c>
    </row>
    <row r="2587" spans="2:17" x14ac:dyDescent="0.35">
      <c r="B2587" s="151"/>
      <c r="C2587" s="151"/>
      <c r="D2587" s="151"/>
      <c r="E2587" s="148"/>
      <c r="F2587" s="148"/>
      <c r="G2587" s="454" t="s">
        <v>1564</v>
      </c>
      <c r="H2587" s="367"/>
      <c r="I2587" s="367"/>
      <c r="J2587" s="367"/>
      <c r="K2587" s="367"/>
      <c r="L2587" s="367"/>
      <c r="M2587" s="151"/>
      <c r="N2587" s="460"/>
      <c r="O2587" s="367"/>
      <c r="P2587" s="367"/>
      <c r="Q2587" s="150"/>
    </row>
    <row r="2588" spans="2:17" x14ac:dyDescent="0.35">
      <c r="B2588" s="151" t="s">
        <v>18</v>
      </c>
      <c r="C2588" s="151" t="s">
        <v>18</v>
      </c>
      <c r="D2588" s="151" t="s">
        <v>18</v>
      </c>
      <c r="E2588" s="460" t="s">
        <v>34</v>
      </c>
      <c r="F2588" s="367"/>
      <c r="G2588" s="367"/>
      <c r="H2588" s="367"/>
      <c r="I2588" s="367"/>
      <c r="J2588" s="367"/>
      <c r="K2588" s="367"/>
      <c r="L2588" s="367"/>
      <c r="M2588" s="157" t="s">
        <v>190</v>
      </c>
      <c r="N2588" s="578">
        <v>197280</v>
      </c>
      <c r="O2588" s="367"/>
      <c r="P2588" s="367"/>
      <c r="Q2588" s="150" t="s">
        <v>189</v>
      </c>
    </row>
    <row r="2589" spans="2:17" x14ac:dyDescent="0.35">
      <c r="B2589" s="151" t="s">
        <v>18</v>
      </c>
      <c r="C2589" s="151" t="s">
        <v>18</v>
      </c>
      <c r="D2589" s="151" t="s">
        <v>18</v>
      </c>
      <c r="E2589" s="148" t="s">
        <v>18</v>
      </c>
      <c r="F2589" s="148" t="s">
        <v>18</v>
      </c>
      <c r="G2589" s="454" t="s">
        <v>1565</v>
      </c>
      <c r="H2589" s="367"/>
      <c r="I2589" s="367"/>
      <c r="J2589" s="367"/>
      <c r="K2589" s="367"/>
      <c r="L2589" s="367"/>
      <c r="M2589" s="151" t="s">
        <v>18</v>
      </c>
      <c r="N2589" s="460" t="s">
        <v>18</v>
      </c>
      <c r="O2589" s="367"/>
      <c r="P2589" s="367"/>
      <c r="Q2589" s="150" t="s">
        <v>18</v>
      </c>
    </row>
    <row r="2590" spans="2:17" x14ac:dyDescent="0.35">
      <c r="B2590" s="151"/>
      <c r="C2590" s="151"/>
      <c r="D2590" s="151"/>
      <c r="E2590" s="148"/>
      <c r="F2590" s="148"/>
      <c r="G2590" s="454" t="s">
        <v>1566</v>
      </c>
      <c r="H2590" s="367"/>
      <c r="I2590" s="367"/>
      <c r="J2590" s="367"/>
      <c r="K2590" s="367"/>
      <c r="L2590" s="367"/>
      <c r="M2590" s="151"/>
      <c r="N2590" s="460"/>
      <c r="O2590" s="367"/>
      <c r="P2590" s="367"/>
      <c r="Q2590" s="150"/>
    </row>
    <row r="2591" spans="2:17" x14ac:dyDescent="0.35">
      <c r="B2591" s="151"/>
      <c r="C2591" s="151"/>
      <c r="D2591" s="151"/>
      <c r="E2591" s="148"/>
      <c r="F2591" s="148"/>
      <c r="G2591" s="454" t="s">
        <v>1567</v>
      </c>
      <c r="H2591" s="367"/>
      <c r="I2591" s="367"/>
      <c r="J2591" s="367"/>
      <c r="K2591" s="367"/>
      <c r="L2591" s="367"/>
      <c r="M2591" s="151"/>
      <c r="N2591" s="460"/>
      <c r="O2591" s="367"/>
      <c r="P2591" s="367"/>
      <c r="Q2591" s="150"/>
    </row>
    <row r="2592" spans="2:17" x14ac:dyDescent="0.35">
      <c r="B2592" s="151" t="s">
        <v>18</v>
      </c>
      <c r="C2592" s="151" t="s">
        <v>18</v>
      </c>
      <c r="D2592" s="151" t="s">
        <v>18</v>
      </c>
      <c r="E2592" s="460" t="s">
        <v>37</v>
      </c>
      <c r="F2592" s="367"/>
      <c r="G2592" s="367"/>
      <c r="H2592" s="367"/>
      <c r="I2592" s="367"/>
      <c r="J2592" s="367"/>
      <c r="K2592" s="367"/>
      <c r="L2592" s="367"/>
      <c r="M2592" s="157" t="s">
        <v>190</v>
      </c>
      <c r="N2592" s="578">
        <v>60000</v>
      </c>
      <c r="O2592" s="367"/>
      <c r="P2592" s="367"/>
      <c r="Q2592" s="150" t="s">
        <v>189</v>
      </c>
    </row>
    <row r="2593" spans="2:17" x14ac:dyDescent="0.35">
      <c r="B2593" s="151" t="s">
        <v>18</v>
      </c>
      <c r="C2593" s="151" t="s">
        <v>18</v>
      </c>
      <c r="D2593" s="151" t="s">
        <v>18</v>
      </c>
      <c r="E2593" s="148" t="s">
        <v>18</v>
      </c>
      <c r="F2593" s="148" t="s">
        <v>18</v>
      </c>
      <c r="G2593" s="454" t="s">
        <v>194</v>
      </c>
      <c r="H2593" s="367"/>
      <c r="I2593" s="367"/>
      <c r="J2593" s="367"/>
      <c r="K2593" s="367"/>
      <c r="L2593" s="367"/>
      <c r="M2593" s="151" t="s">
        <v>18</v>
      </c>
      <c r="N2593" s="460" t="s">
        <v>18</v>
      </c>
      <c r="O2593" s="367"/>
      <c r="P2593" s="367"/>
      <c r="Q2593" s="150" t="s">
        <v>18</v>
      </c>
    </row>
    <row r="2594" spans="2:17" x14ac:dyDescent="0.35">
      <c r="B2594" s="151" t="s">
        <v>18</v>
      </c>
      <c r="C2594" s="151" t="s">
        <v>18</v>
      </c>
      <c r="D2594" s="151" t="s">
        <v>18</v>
      </c>
      <c r="E2594" s="460" t="s">
        <v>33</v>
      </c>
      <c r="F2594" s="367"/>
      <c r="G2594" s="367"/>
      <c r="H2594" s="367"/>
      <c r="I2594" s="367"/>
      <c r="J2594" s="367"/>
      <c r="K2594" s="367"/>
      <c r="L2594" s="367"/>
      <c r="M2594" s="157" t="s">
        <v>190</v>
      </c>
      <c r="N2594" s="578">
        <v>446000</v>
      </c>
      <c r="O2594" s="367"/>
      <c r="P2594" s="367"/>
      <c r="Q2594" s="150" t="s">
        <v>189</v>
      </c>
    </row>
    <row r="2595" spans="2:17" x14ac:dyDescent="0.35">
      <c r="B2595" s="151" t="s">
        <v>18</v>
      </c>
      <c r="C2595" s="151" t="s">
        <v>18</v>
      </c>
      <c r="D2595" s="151" t="s">
        <v>18</v>
      </c>
      <c r="E2595" s="148" t="s">
        <v>18</v>
      </c>
      <c r="F2595" s="148" t="s">
        <v>18</v>
      </c>
      <c r="G2595" s="454" t="s">
        <v>1568</v>
      </c>
      <c r="H2595" s="367"/>
      <c r="I2595" s="367"/>
      <c r="J2595" s="367"/>
      <c r="K2595" s="367"/>
      <c r="L2595" s="367"/>
      <c r="M2595" s="151" t="s">
        <v>18</v>
      </c>
      <c r="N2595" s="460" t="s">
        <v>18</v>
      </c>
      <c r="O2595" s="367"/>
      <c r="P2595" s="367"/>
      <c r="Q2595" s="150" t="s">
        <v>18</v>
      </c>
    </row>
    <row r="2596" spans="2:17" x14ac:dyDescent="0.35">
      <c r="B2596" s="151"/>
      <c r="C2596" s="151"/>
      <c r="D2596" s="151"/>
      <c r="E2596" s="148"/>
      <c r="F2596" s="148"/>
      <c r="G2596" s="454" t="s">
        <v>1569</v>
      </c>
      <c r="H2596" s="367"/>
      <c r="I2596" s="367"/>
      <c r="J2596" s="367"/>
      <c r="K2596" s="367"/>
      <c r="L2596" s="367"/>
      <c r="M2596" s="151"/>
      <c r="N2596" s="460"/>
      <c r="O2596" s="367"/>
      <c r="P2596" s="367"/>
      <c r="Q2596" s="150"/>
    </row>
    <row r="2597" spans="2:17" x14ac:dyDescent="0.35">
      <c r="B2597" s="151"/>
      <c r="C2597" s="151"/>
      <c r="D2597" s="151"/>
      <c r="E2597" s="148"/>
      <c r="F2597" s="148"/>
      <c r="G2597" s="454" t="s">
        <v>1570</v>
      </c>
      <c r="H2597" s="367"/>
      <c r="I2597" s="367"/>
      <c r="J2597" s="367"/>
      <c r="K2597" s="367"/>
      <c r="L2597" s="367"/>
      <c r="M2597" s="151"/>
      <c r="N2597" s="460"/>
      <c r="O2597" s="367"/>
      <c r="P2597" s="367"/>
      <c r="Q2597" s="150"/>
    </row>
    <row r="2598" spans="2:17" s="173" customFormat="1" x14ac:dyDescent="0.35">
      <c r="B2598" s="179"/>
      <c r="C2598" s="179"/>
      <c r="D2598" s="179"/>
      <c r="E2598" s="174"/>
      <c r="F2598" s="174"/>
      <c r="G2598" s="178"/>
      <c r="M2598" s="179"/>
      <c r="N2598" s="179"/>
      <c r="Q2598" s="178"/>
    </row>
    <row r="2599" spans="2:17" s="173" customFormat="1" x14ac:dyDescent="0.35">
      <c r="B2599" s="179"/>
      <c r="C2599" s="179"/>
      <c r="D2599" s="179"/>
      <c r="E2599" s="174"/>
      <c r="F2599" s="174"/>
      <c r="G2599" s="178"/>
      <c r="M2599" s="179"/>
      <c r="N2599" s="179"/>
      <c r="Q2599" s="178"/>
    </row>
    <row r="2600" spans="2:17" x14ac:dyDescent="0.35">
      <c r="B2600" s="151" t="s">
        <v>18</v>
      </c>
      <c r="C2600" s="151" t="s">
        <v>18</v>
      </c>
      <c r="D2600" s="151" t="s">
        <v>18</v>
      </c>
      <c r="E2600" s="460" t="s">
        <v>35</v>
      </c>
      <c r="F2600" s="367"/>
      <c r="G2600" s="367"/>
      <c r="H2600" s="367"/>
      <c r="I2600" s="367"/>
      <c r="J2600" s="367"/>
      <c r="K2600" s="367"/>
      <c r="L2600" s="367"/>
      <c r="M2600" s="157" t="s">
        <v>190</v>
      </c>
      <c r="N2600" s="578">
        <v>162000</v>
      </c>
      <c r="O2600" s="367"/>
      <c r="P2600" s="367"/>
      <c r="Q2600" s="150" t="s">
        <v>189</v>
      </c>
    </row>
    <row r="2601" spans="2:17" x14ac:dyDescent="0.35">
      <c r="B2601" s="151" t="s">
        <v>18</v>
      </c>
      <c r="C2601" s="151" t="s">
        <v>18</v>
      </c>
      <c r="D2601" s="151" t="s">
        <v>18</v>
      </c>
      <c r="E2601" s="148" t="s">
        <v>18</v>
      </c>
      <c r="F2601" s="148" t="s">
        <v>18</v>
      </c>
      <c r="G2601" s="454" t="s">
        <v>1571</v>
      </c>
      <c r="H2601" s="367"/>
      <c r="I2601" s="367"/>
      <c r="J2601" s="367"/>
      <c r="K2601" s="367"/>
      <c r="L2601" s="367"/>
      <c r="M2601" s="151" t="s">
        <v>18</v>
      </c>
      <c r="N2601" s="460" t="s">
        <v>18</v>
      </c>
      <c r="O2601" s="367"/>
      <c r="P2601" s="367"/>
      <c r="Q2601" s="150" t="s">
        <v>18</v>
      </c>
    </row>
    <row r="2602" spans="2:17" x14ac:dyDescent="0.35">
      <c r="B2602" s="151"/>
      <c r="C2602" s="151"/>
      <c r="D2602" s="151"/>
      <c r="E2602" s="148"/>
      <c r="F2602" s="148"/>
      <c r="G2602" s="454" t="s">
        <v>1572</v>
      </c>
      <c r="H2602" s="367"/>
      <c r="I2602" s="367"/>
      <c r="J2602" s="367"/>
      <c r="K2602" s="367"/>
      <c r="L2602" s="367"/>
      <c r="M2602" s="151"/>
      <c r="N2602" s="460"/>
      <c r="O2602" s="367"/>
      <c r="P2602" s="367"/>
      <c r="Q2602" s="150"/>
    </row>
    <row r="2603" spans="2:17" x14ac:dyDescent="0.35">
      <c r="B2603" s="151"/>
      <c r="C2603" s="151"/>
      <c r="D2603" s="151"/>
      <c r="E2603" s="148"/>
      <c r="F2603" s="148"/>
      <c r="G2603" s="454" t="s">
        <v>1573</v>
      </c>
      <c r="H2603" s="367"/>
      <c r="I2603" s="367"/>
      <c r="J2603" s="367"/>
      <c r="K2603" s="367"/>
      <c r="L2603" s="367"/>
      <c r="M2603" s="151"/>
      <c r="N2603" s="460"/>
      <c r="O2603" s="367"/>
      <c r="P2603" s="367"/>
      <c r="Q2603" s="150"/>
    </row>
    <row r="2604" spans="2:17" x14ac:dyDescent="0.35">
      <c r="B2604" s="151"/>
      <c r="C2604" s="151"/>
      <c r="D2604" s="151"/>
      <c r="E2604" s="148"/>
      <c r="F2604" s="148"/>
      <c r="G2604" s="454" t="s">
        <v>1574</v>
      </c>
      <c r="H2604" s="367"/>
      <c r="I2604" s="367"/>
      <c r="J2604" s="367"/>
      <c r="K2604" s="367"/>
      <c r="L2604" s="367"/>
      <c r="M2604" s="151"/>
      <c r="N2604" s="460"/>
      <c r="O2604" s="367"/>
      <c r="P2604" s="367"/>
      <c r="Q2604" s="150"/>
    </row>
    <row r="2605" spans="2:17" x14ac:dyDescent="0.35">
      <c r="B2605" s="151" t="s">
        <v>18</v>
      </c>
      <c r="C2605" s="151" t="s">
        <v>18</v>
      </c>
      <c r="D2605" s="504" t="s">
        <v>38</v>
      </c>
      <c r="E2605" s="367"/>
      <c r="F2605" s="367"/>
      <c r="G2605" s="367"/>
      <c r="H2605" s="367"/>
      <c r="I2605" s="367"/>
      <c r="J2605" s="367"/>
      <c r="K2605" s="367"/>
      <c r="L2605" s="367"/>
      <c r="M2605" s="60" t="s">
        <v>13</v>
      </c>
      <c r="N2605" s="575">
        <v>229000</v>
      </c>
      <c r="O2605" s="367"/>
      <c r="P2605" s="367"/>
      <c r="Q2605" s="161" t="s">
        <v>189</v>
      </c>
    </row>
    <row r="2606" spans="2:17" x14ac:dyDescent="0.35">
      <c r="B2606" s="151" t="s">
        <v>18</v>
      </c>
      <c r="C2606" s="151" t="s">
        <v>18</v>
      </c>
      <c r="D2606" s="153" t="s">
        <v>18</v>
      </c>
      <c r="E2606" s="504" t="s">
        <v>39</v>
      </c>
      <c r="F2606" s="367"/>
      <c r="G2606" s="367"/>
      <c r="H2606" s="367"/>
      <c r="I2606" s="367"/>
      <c r="J2606" s="367"/>
      <c r="K2606" s="367"/>
      <c r="L2606" s="367"/>
      <c r="M2606" s="60" t="s">
        <v>13</v>
      </c>
      <c r="N2606" s="575">
        <v>34000</v>
      </c>
      <c r="O2606" s="367"/>
      <c r="P2606" s="367"/>
      <c r="Q2606" s="161" t="s">
        <v>189</v>
      </c>
    </row>
    <row r="2607" spans="2:17" x14ac:dyDescent="0.35">
      <c r="B2607" s="151" t="s">
        <v>18</v>
      </c>
      <c r="C2607" s="151" t="s">
        <v>18</v>
      </c>
      <c r="D2607" s="151" t="s">
        <v>18</v>
      </c>
      <c r="E2607" s="460" t="s">
        <v>42</v>
      </c>
      <c r="F2607" s="367"/>
      <c r="G2607" s="367"/>
      <c r="H2607" s="367"/>
      <c r="I2607" s="367"/>
      <c r="J2607" s="367"/>
      <c r="K2607" s="367"/>
      <c r="L2607" s="367"/>
      <c r="M2607" s="157" t="s">
        <v>190</v>
      </c>
      <c r="N2607" s="578">
        <v>24000</v>
      </c>
      <c r="O2607" s="367"/>
      <c r="P2607" s="367"/>
      <c r="Q2607" s="150" t="s">
        <v>189</v>
      </c>
    </row>
    <row r="2608" spans="2:17" x14ac:dyDescent="0.35">
      <c r="B2608" s="151" t="s">
        <v>18</v>
      </c>
      <c r="C2608" s="151" t="s">
        <v>18</v>
      </c>
      <c r="D2608" s="151" t="s">
        <v>18</v>
      </c>
      <c r="E2608" s="148" t="s">
        <v>18</v>
      </c>
      <c r="F2608" s="148" t="s">
        <v>18</v>
      </c>
      <c r="G2608" s="454" t="s">
        <v>1575</v>
      </c>
      <c r="H2608" s="367"/>
      <c r="I2608" s="367"/>
      <c r="J2608" s="367"/>
      <c r="K2608" s="367"/>
      <c r="L2608" s="367"/>
      <c r="M2608" s="151" t="s">
        <v>18</v>
      </c>
      <c r="N2608" s="460" t="s">
        <v>18</v>
      </c>
      <c r="O2608" s="367"/>
      <c r="P2608" s="367"/>
      <c r="Q2608" s="150" t="s">
        <v>18</v>
      </c>
    </row>
    <row r="2609" spans="2:17" x14ac:dyDescent="0.35">
      <c r="B2609" s="151"/>
      <c r="C2609" s="151"/>
      <c r="D2609" s="151"/>
      <c r="E2609" s="148"/>
      <c r="F2609" s="148"/>
      <c r="G2609" s="454" t="s">
        <v>1576</v>
      </c>
      <c r="H2609" s="367"/>
      <c r="I2609" s="367"/>
      <c r="J2609" s="367"/>
      <c r="K2609" s="367"/>
      <c r="L2609" s="367"/>
      <c r="M2609" s="151"/>
      <c r="N2609" s="460"/>
      <c r="O2609" s="367"/>
      <c r="P2609" s="367"/>
      <c r="Q2609" s="150"/>
    </row>
    <row r="2610" spans="2:17" x14ac:dyDescent="0.35">
      <c r="B2610" s="151" t="s">
        <v>18</v>
      </c>
      <c r="C2610" s="151" t="s">
        <v>18</v>
      </c>
      <c r="D2610" s="151" t="s">
        <v>18</v>
      </c>
      <c r="E2610" s="460" t="s">
        <v>40</v>
      </c>
      <c r="F2610" s="367"/>
      <c r="G2610" s="367"/>
      <c r="H2610" s="367"/>
      <c r="I2610" s="367"/>
      <c r="J2610" s="367"/>
      <c r="K2610" s="367"/>
      <c r="L2610" s="367"/>
      <c r="M2610" s="157" t="s">
        <v>190</v>
      </c>
      <c r="N2610" s="578">
        <v>10000</v>
      </c>
      <c r="O2610" s="367"/>
      <c r="P2610" s="367"/>
      <c r="Q2610" s="150" t="s">
        <v>189</v>
      </c>
    </row>
    <row r="2611" spans="2:17" x14ac:dyDescent="0.35">
      <c r="B2611" s="151" t="s">
        <v>18</v>
      </c>
      <c r="C2611" s="151" t="s">
        <v>18</v>
      </c>
      <c r="D2611" s="151" t="s">
        <v>18</v>
      </c>
      <c r="E2611" s="148" t="s">
        <v>18</v>
      </c>
      <c r="F2611" s="148" t="s">
        <v>18</v>
      </c>
      <c r="G2611" s="454" t="s">
        <v>1577</v>
      </c>
      <c r="H2611" s="367"/>
      <c r="I2611" s="367"/>
      <c r="J2611" s="367"/>
      <c r="K2611" s="367"/>
      <c r="L2611" s="367"/>
      <c r="M2611" s="151" t="s">
        <v>18</v>
      </c>
      <c r="N2611" s="460" t="s">
        <v>18</v>
      </c>
      <c r="O2611" s="367"/>
      <c r="P2611" s="367"/>
      <c r="Q2611" s="150" t="s">
        <v>18</v>
      </c>
    </row>
    <row r="2612" spans="2:17" x14ac:dyDescent="0.35">
      <c r="B2612" s="151"/>
      <c r="C2612" s="151"/>
      <c r="D2612" s="151"/>
      <c r="E2612" s="148"/>
      <c r="F2612" s="148"/>
      <c r="G2612" s="454" t="s">
        <v>1578</v>
      </c>
      <c r="H2612" s="367"/>
      <c r="I2612" s="367"/>
      <c r="J2612" s="367"/>
      <c r="K2612" s="367"/>
      <c r="L2612" s="367"/>
      <c r="M2612" s="151"/>
      <c r="N2612" s="460"/>
      <c r="O2612" s="367"/>
      <c r="P2612" s="367"/>
      <c r="Q2612" s="150"/>
    </row>
    <row r="2613" spans="2:17" x14ac:dyDescent="0.35">
      <c r="B2613" s="151" t="s">
        <v>18</v>
      </c>
      <c r="C2613" s="151" t="s">
        <v>18</v>
      </c>
      <c r="D2613" s="153" t="s">
        <v>18</v>
      </c>
      <c r="E2613" s="504" t="s">
        <v>43</v>
      </c>
      <c r="F2613" s="367"/>
      <c r="G2613" s="367"/>
      <c r="H2613" s="367"/>
      <c r="I2613" s="367"/>
      <c r="J2613" s="367"/>
      <c r="K2613" s="367"/>
      <c r="L2613" s="367"/>
      <c r="M2613" s="60" t="s">
        <v>13</v>
      </c>
      <c r="N2613" s="575">
        <v>115000</v>
      </c>
      <c r="O2613" s="367"/>
      <c r="P2613" s="367"/>
      <c r="Q2613" s="161" t="s">
        <v>189</v>
      </c>
    </row>
    <row r="2614" spans="2:17" x14ac:dyDescent="0.35">
      <c r="B2614" s="151" t="s">
        <v>18</v>
      </c>
      <c r="C2614" s="151" t="s">
        <v>18</v>
      </c>
      <c r="D2614" s="151" t="s">
        <v>18</v>
      </c>
      <c r="E2614" s="460" t="s">
        <v>44</v>
      </c>
      <c r="F2614" s="367"/>
      <c r="G2614" s="367"/>
      <c r="H2614" s="367"/>
      <c r="I2614" s="367"/>
      <c r="J2614" s="367"/>
      <c r="K2614" s="367"/>
      <c r="L2614" s="367"/>
      <c r="M2614" s="157" t="s">
        <v>190</v>
      </c>
      <c r="N2614" s="578">
        <v>5000</v>
      </c>
      <c r="O2614" s="367"/>
      <c r="P2614" s="367"/>
      <c r="Q2614" s="150" t="s">
        <v>189</v>
      </c>
    </row>
    <row r="2615" spans="2:17" x14ac:dyDescent="0.35">
      <c r="B2615" s="151" t="s">
        <v>18</v>
      </c>
      <c r="C2615" s="151" t="s">
        <v>18</v>
      </c>
      <c r="D2615" s="151" t="s">
        <v>18</v>
      </c>
      <c r="E2615" s="148" t="s">
        <v>18</v>
      </c>
      <c r="F2615" s="148" t="s">
        <v>18</v>
      </c>
      <c r="G2615" s="454" t="s">
        <v>1579</v>
      </c>
      <c r="H2615" s="367"/>
      <c r="I2615" s="367"/>
      <c r="J2615" s="367"/>
      <c r="K2615" s="367"/>
      <c r="L2615" s="367"/>
      <c r="M2615" s="151" t="s">
        <v>18</v>
      </c>
      <c r="N2615" s="460" t="s">
        <v>18</v>
      </c>
      <c r="O2615" s="367"/>
      <c r="P2615" s="367"/>
      <c r="Q2615" s="150" t="s">
        <v>18</v>
      </c>
    </row>
    <row r="2616" spans="2:17" x14ac:dyDescent="0.35">
      <c r="B2616" s="151"/>
      <c r="C2616" s="151"/>
      <c r="D2616" s="151"/>
      <c r="E2616" s="148"/>
      <c r="F2616" s="148"/>
      <c r="G2616" s="454" t="s">
        <v>1580</v>
      </c>
      <c r="H2616" s="367"/>
      <c r="I2616" s="367"/>
      <c r="J2616" s="367"/>
      <c r="K2616" s="367"/>
      <c r="L2616" s="367"/>
      <c r="M2616" s="151"/>
      <c r="N2616" s="460"/>
      <c r="O2616" s="367"/>
      <c r="P2616" s="367"/>
      <c r="Q2616" s="150"/>
    </row>
    <row r="2617" spans="2:17" x14ac:dyDescent="0.35">
      <c r="B2617" s="151" t="s">
        <v>18</v>
      </c>
      <c r="C2617" s="151" t="s">
        <v>18</v>
      </c>
      <c r="D2617" s="151" t="s">
        <v>18</v>
      </c>
      <c r="E2617" s="460" t="s">
        <v>46</v>
      </c>
      <c r="F2617" s="367"/>
      <c r="G2617" s="367"/>
      <c r="H2617" s="367"/>
      <c r="I2617" s="367"/>
      <c r="J2617" s="367"/>
      <c r="K2617" s="367"/>
      <c r="L2617" s="367"/>
      <c r="M2617" s="157" t="s">
        <v>18</v>
      </c>
      <c r="N2617" s="573" t="s">
        <v>18</v>
      </c>
      <c r="O2617" s="367"/>
      <c r="P2617" s="367"/>
      <c r="Q2617" s="150" t="s">
        <v>18</v>
      </c>
    </row>
    <row r="2618" spans="2:17" x14ac:dyDescent="0.35">
      <c r="B2618" s="151" t="s">
        <v>18</v>
      </c>
      <c r="C2618" s="151" t="s">
        <v>18</v>
      </c>
      <c r="D2618" s="151" t="s">
        <v>18</v>
      </c>
      <c r="E2618" s="151" t="s">
        <v>18</v>
      </c>
      <c r="F2618" s="398" t="s">
        <v>49</v>
      </c>
      <c r="G2618" s="367"/>
      <c r="H2618" s="367"/>
      <c r="I2618" s="367"/>
      <c r="J2618" s="367"/>
      <c r="K2618" s="367"/>
      <c r="L2618" s="367"/>
      <c r="M2618" s="40" t="s">
        <v>190</v>
      </c>
      <c r="N2618" s="500">
        <v>30000</v>
      </c>
      <c r="O2618" s="367"/>
      <c r="P2618" s="367"/>
      <c r="Q2618" s="51" t="s">
        <v>189</v>
      </c>
    </row>
    <row r="2619" spans="2:17" x14ac:dyDescent="0.35">
      <c r="B2619" s="151" t="s">
        <v>18</v>
      </c>
      <c r="C2619" s="151" t="s">
        <v>18</v>
      </c>
      <c r="D2619" s="151" t="s">
        <v>18</v>
      </c>
      <c r="E2619" s="148" t="s">
        <v>18</v>
      </c>
      <c r="F2619" s="148" t="s">
        <v>18</v>
      </c>
      <c r="G2619" s="454" t="s">
        <v>1581</v>
      </c>
      <c r="H2619" s="367"/>
      <c r="I2619" s="367"/>
      <c r="J2619" s="367"/>
      <c r="K2619" s="367"/>
      <c r="L2619" s="367"/>
      <c r="M2619" s="151" t="s">
        <v>18</v>
      </c>
      <c r="N2619" s="460" t="s">
        <v>18</v>
      </c>
      <c r="O2619" s="367"/>
      <c r="P2619" s="367"/>
      <c r="Q2619" s="150" t="s">
        <v>18</v>
      </c>
    </row>
    <row r="2620" spans="2:17" x14ac:dyDescent="0.35">
      <c r="B2620" s="151"/>
      <c r="C2620" s="151"/>
      <c r="D2620" s="151"/>
      <c r="E2620" s="148"/>
      <c r="F2620" s="148"/>
      <c r="G2620" s="454" t="s">
        <v>1582</v>
      </c>
      <c r="H2620" s="367"/>
      <c r="I2620" s="367"/>
      <c r="J2620" s="367"/>
      <c r="K2620" s="367"/>
      <c r="L2620" s="367"/>
      <c r="M2620" s="151"/>
      <c r="N2620" s="460"/>
      <c r="O2620" s="367"/>
      <c r="P2620" s="367"/>
      <c r="Q2620" s="150"/>
    </row>
    <row r="2621" spans="2:17" x14ac:dyDescent="0.35">
      <c r="B2621" s="151" t="s">
        <v>18</v>
      </c>
      <c r="C2621" s="151" t="s">
        <v>18</v>
      </c>
      <c r="D2621" s="151" t="s">
        <v>18</v>
      </c>
      <c r="E2621" s="151" t="s">
        <v>18</v>
      </c>
      <c r="F2621" s="398" t="s">
        <v>50</v>
      </c>
      <c r="G2621" s="367"/>
      <c r="H2621" s="367"/>
      <c r="I2621" s="367"/>
      <c r="J2621" s="367"/>
      <c r="K2621" s="367"/>
      <c r="L2621" s="367"/>
      <c r="M2621" s="40" t="s">
        <v>190</v>
      </c>
      <c r="N2621" s="500">
        <v>20000</v>
      </c>
      <c r="O2621" s="367"/>
      <c r="P2621" s="367"/>
      <c r="Q2621" s="51" t="s">
        <v>189</v>
      </c>
    </row>
    <row r="2622" spans="2:17" x14ac:dyDescent="0.35">
      <c r="B2622" s="151" t="s">
        <v>18</v>
      </c>
      <c r="C2622" s="151" t="s">
        <v>18</v>
      </c>
      <c r="D2622" s="151" t="s">
        <v>18</v>
      </c>
      <c r="E2622" s="148" t="s">
        <v>18</v>
      </c>
      <c r="F2622" s="148" t="s">
        <v>18</v>
      </c>
      <c r="G2622" s="454" t="s">
        <v>1583</v>
      </c>
      <c r="H2622" s="367"/>
      <c r="I2622" s="367"/>
      <c r="J2622" s="367"/>
      <c r="K2622" s="367"/>
      <c r="L2622" s="367"/>
      <c r="M2622" s="151" t="s">
        <v>18</v>
      </c>
      <c r="N2622" s="460" t="s">
        <v>18</v>
      </c>
      <c r="O2622" s="367"/>
      <c r="P2622" s="367"/>
      <c r="Q2622" s="150" t="s">
        <v>18</v>
      </c>
    </row>
    <row r="2623" spans="2:17" x14ac:dyDescent="0.35">
      <c r="B2623" s="151"/>
      <c r="C2623" s="151"/>
      <c r="D2623" s="151"/>
      <c r="E2623" s="148"/>
      <c r="F2623" s="148"/>
      <c r="G2623" s="454" t="s">
        <v>1584</v>
      </c>
      <c r="H2623" s="367"/>
      <c r="I2623" s="367"/>
      <c r="J2623" s="367"/>
      <c r="K2623" s="367"/>
      <c r="L2623" s="367"/>
      <c r="M2623" s="151"/>
      <c r="N2623" s="460"/>
      <c r="O2623" s="367"/>
      <c r="P2623" s="367"/>
      <c r="Q2623" s="150"/>
    </row>
    <row r="2624" spans="2:17" x14ac:dyDescent="0.35">
      <c r="B2624" s="151" t="s">
        <v>18</v>
      </c>
      <c r="C2624" s="151" t="s">
        <v>18</v>
      </c>
      <c r="D2624" s="151" t="s">
        <v>18</v>
      </c>
      <c r="E2624" s="151" t="s">
        <v>18</v>
      </c>
      <c r="F2624" s="398" t="s">
        <v>62</v>
      </c>
      <c r="G2624" s="367"/>
      <c r="H2624" s="367"/>
      <c r="I2624" s="367"/>
      <c r="J2624" s="367"/>
      <c r="K2624" s="367"/>
      <c r="L2624" s="367"/>
      <c r="M2624" s="40" t="s">
        <v>190</v>
      </c>
      <c r="N2624" s="500">
        <v>50000</v>
      </c>
      <c r="O2624" s="367"/>
      <c r="P2624" s="367"/>
      <c r="Q2624" s="51" t="s">
        <v>189</v>
      </c>
    </row>
    <row r="2625" spans="2:17" x14ac:dyDescent="0.35">
      <c r="B2625" s="151" t="s">
        <v>18</v>
      </c>
      <c r="C2625" s="151" t="s">
        <v>18</v>
      </c>
      <c r="D2625" s="151" t="s">
        <v>18</v>
      </c>
      <c r="E2625" s="148" t="s">
        <v>18</v>
      </c>
      <c r="F2625" s="148" t="s">
        <v>18</v>
      </c>
      <c r="G2625" s="454" t="s">
        <v>1585</v>
      </c>
      <c r="H2625" s="367"/>
      <c r="I2625" s="367"/>
      <c r="J2625" s="367"/>
      <c r="K2625" s="367"/>
      <c r="L2625" s="367"/>
      <c r="M2625" s="151" t="s">
        <v>18</v>
      </c>
      <c r="N2625" s="460" t="s">
        <v>18</v>
      </c>
      <c r="O2625" s="367"/>
      <c r="P2625" s="367"/>
      <c r="Q2625" s="150" t="s">
        <v>18</v>
      </c>
    </row>
    <row r="2626" spans="2:17" x14ac:dyDescent="0.35">
      <c r="B2626" s="151"/>
      <c r="C2626" s="151"/>
      <c r="D2626" s="151"/>
      <c r="E2626" s="148"/>
      <c r="F2626" s="148"/>
      <c r="G2626" s="454" t="s">
        <v>1586</v>
      </c>
      <c r="H2626" s="367"/>
      <c r="I2626" s="367"/>
      <c r="J2626" s="367"/>
      <c r="K2626" s="367"/>
      <c r="L2626" s="367"/>
      <c r="M2626" s="151"/>
      <c r="N2626" s="460"/>
      <c r="O2626" s="367"/>
      <c r="P2626" s="367"/>
      <c r="Q2626" s="150"/>
    </row>
    <row r="2627" spans="2:17" x14ac:dyDescent="0.35">
      <c r="B2627" s="151"/>
      <c r="C2627" s="151"/>
      <c r="D2627" s="151"/>
      <c r="E2627" s="148"/>
      <c r="F2627" s="148"/>
      <c r="G2627" s="454" t="s">
        <v>1587</v>
      </c>
      <c r="H2627" s="367"/>
      <c r="I2627" s="367"/>
      <c r="J2627" s="367"/>
      <c r="K2627" s="367"/>
      <c r="L2627" s="367"/>
      <c r="M2627" s="151"/>
      <c r="N2627" s="460"/>
      <c r="O2627" s="367"/>
      <c r="P2627" s="367"/>
      <c r="Q2627" s="150"/>
    </row>
    <row r="2628" spans="2:17" x14ac:dyDescent="0.35">
      <c r="B2628" s="151"/>
      <c r="C2628" s="151"/>
      <c r="D2628" s="151"/>
      <c r="E2628" s="148"/>
      <c r="F2628" s="148"/>
      <c r="G2628" s="454" t="s">
        <v>1588</v>
      </c>
      <c r="H2628" s="367"/>
      <c r="I2628" s="367"/>
      <c r="J2628" s="367"/>
      <c r="K2628" s="367"/>
      <c r="L2628" s="367"/>
      <c r="M2628" s="151"/>
      <c r="N2628" s="460"/>
      <c r="O2628" s="367"/>
      <c r="P2628" s="367"/>
      <c r="Q2628" s="150"/>
    </row>
    <row r="2629" spans="2:17" s="173" customFormat="1" x14ac:dyDescent="0.35">
      <c r="B2629" s="179"/>
      <c r="C2629" s="179"/>
      <c r="D2629" s="179"/>
      <c r="E2629" s="174"/>
      <c r="F2629" s="174"/>
      <c r="G2629" s="178"/>
      <c r="M2629" s="179"/>
      <c r="N2629" s="179"/>
      <c r="Q2629" s="178"/>
    </row>
    <row r="2630" spans="2:17" x14ac:dyDescent="0.35">
      <c r="B2630" s="151" t="s">
        <v>18</v>
      </c>
      <c r="C2630" s="151" t="s">
        <v>18</v>
      </c>
      <c r="D2630" s="151" t="s">
        <v>18</v>
      </c>
      <c r="E2630" s="460" t="s">
        <v>133</v>
      </c>
      <c r="F2630" s="367"/>
      <c r="G2630" s="367"/>
      <c r="H2630" s="367"/>
      <c r="I2630" s="367"/>
      <c r="J2630" s="367"/>
      <c r="K2630" s="367"/>
      <c r="L2630" s="367"/>
      <c r="M2630" s="157" t="s">
        <v>190</v>
      </c>
      <c r="N2630" s="578">
        <v>10000</v>
      </c>
      <c r="O2630" s="367"/>
      <c r="P2630" s="367"/>
      <c r="Q2630" s="150" t="s">
        <v>189</v>
      </c>
    </row>
    <row r="2631" spans="2:17" x14ac:dyDescent="0.35">
      <c r="B2631" s="151" t="s">
        <v>18</v>
      </c>
      <c r="C2631" s="151" t="s">
        <v>18</v>
      </c>
      <c r="D2631" s="151" t="s">
        <v>18</v>
      </c>
      <c r="E2631" s="148" t="s">
        <v>18</v>
      </c>
      <c r="F2631" s="148" t="s">
        <v>18</v>
      </c>
      <c r="G2631" s="454" t="s">
        <v>1528</v>
      </c>
      <c r="H2631" s="367"/>
      <c r="I2631" s="367"/>
      <c r="J2631" s="367"/>
      <c r="K2631" s="367"/>
      <c r="L2631" s="367"/>
      <c r="M2631" s="151" t="s">
        <v>18</v>
      </c>
      <c r="N2631" s="460" t="s">
        <v>18</v>
      </c>
      <c r="O2631" s="367"/>
      <c r="P2631" s="367"/>
      <c r="Q2631" s="150" t="s">
        <v>18</v>
      </c>
    </row>
    <row r="2632" spans="2:17" x14ac:dyDescent="0.35">
      <c r="B2632" s="151"/>
      <c r="C2632" s="151"/>
      <c r="D2632" s="151"/>
      <c r="E2632" s="148"/>
      <c r="F2632" s="148"/>
      <c r="G2632" s="454" t="s">
        <v>1529</v>
      </c>
      <c r="H2632" s="367"/>
      <c r="I2632" s="367"/>
      <c r="J2632" s="367"/>
      <c r="K2632" s="367"/>
      <c r="L2632" s="367"/>
      <c r="M2632" s="151"/>
      <c r="N2632" s="460"/>
      <c r="O2632" s="367"/>
      <c r="P2632" s="367"/>
      <c r="Q2632" s="150"/>
    </row>
    <row r="2633" spans="2:17" x14ac:dyDescent="0.35">
      <c r="B2633" s="151" t="s">
        <v>18</v>
      </c>
      <c r="C2633" s="151" t="s">
        <v>18</v>
      </c>
      <c r="D2633" s="153" t="s">
        <v>18</v>
      </c>
      <c r="E2633" s="504" t="s">
        <v>134</v>
      </c>
      <c r="F2633" s="367"/>
      <c r="G2633" s="367"/>
      <c r="H2633" s="367"/>
      <c r="I2633" s="367"/>
      <c r="J2633" s="367"/>
      <c r="K2633" s="367"/>
      <c r="L2633" s="367"/>
      <c r="M2633" s="60" t="s">
        <v>13</v>
      </c>
      <c r="N2633" s="575">
        <v>80000</v>
      </c>
      <c r="O2633" s="367"/>
      <c r="P2633" s="367"/>
      <c r="Q2633" s="161" t="s">
        <v>189</v>
      </c>
    </row>
    <row r="2634" spans="2:17" x14ac:dyDescent="0.35">
      <c r="B2634" s="151" t="s">
        <v>18</v>
      </c>
      <c r="C2634" s="151" t="s">
        <v>18</v>
      </c>
      <c r="D2634" s="151" t="s">
        <v>18</v>
      </c>
      <c r="E2634" s="460" t="s">
        <v>144</v>
      </c>
      <c r="F2634" s="367"/>
      <c r="G2634" s="367"/>
      <c r="H2634" s="367"/>
      <c r="I2634" s="367"/>
      <c r="J2634" s="367"/>
      <c r="K2634" s="367"/>
      <c r="L2634" s="367"/>
      <c r="M2634" s="157" t="s">
        <v>190</v>
      </c>
      <c r="N2634" s="578">
        <v>20000</v>
      </c>
      <c r="O2634" s="367"/>
      <c r="P2634" s="367"/>
      <c r="Q2634" s="150" t="s">
        <v>189</v>
      </c>
    </row>
    <row r="2635" spans="2:17" x14ac:dyDescent="0.35">
      <c r="B2635" s="151" t="s">
        <v>18</v>
      </c>
      <c r="C2635" s="151" t="s">
        <v>18</v>
      </c>
      <c r="D2635" s="151" t="s">
        <v>18</v>
      </c>
      <c r="E2635" s="148" t="s">
        <v>18</v>
      </c>
      <c r="F2635" s="148" t="s">
        <v>18</v>
      </c>
      <c r="G2635" s="454" t="s">
        <v>1589</v>
      </c>
      <c r="H2635" s="367"/>
      <c r="I2635" s="367"/>
      <c r="J2635" s="367"/>
      <c r="K2635" s="367"/>
      <c r="L2635" s="367"/>
      <c r="M2635" s="151" t="s">
        <v>18</v>
      </c>
      <c r="N2635" s="460" t="s">
        <v>18</v>
      </c>
      <c r="O2635" s="367"/>
      <c r="P2635" s="367"/>
      <c r="Q2635" s="150" t="s">
        <v>18</v>
      </c>
    </row>
    <row r="2636" spans="2:17" x14ac:dyDescent="0.35">
      <c r="B2636" s="151"/>
      <c r="C2636" s="151"/>
      <c r="D2636" s="151"/>
      <c r="E2636" s="148"/>
      <c r="F2636" s="148"/>
      <c r="G2636" s="454" t="s">
        <v>1590</v>
      </c>
      <c r="H2636" s="367"/>
      <c r="I2636" s="367"/>
      <c r="J2636" s="367"/>
      <c r="K2636" s="367"/>
      <c r="L2636" s="367"/>
      <c r="M2636" s="151"/>
      <c r="N2636" s="460"/>
      <c r="O2636" s="367"/>
      <c r="P2636" s="367"/>
      <c r="Q2636" s="150"/>
    </row>
    <row r="2637" spans="2:17" x14ac:dyDescent="0.35">
      <c r="B2637" s="151" t="s">
        <v>18</v>
      </c>
      <c r="C2637" s="151" t="s">
        <v>18</v>
      </c>
      <c r="D2637" s="151" t="s">
        <v>18</v>
      </c>
      <c r="E2637" s="460" t="s">
        <v>138</v>
      </c>
      <c r="F2637" s="367"/>
      <c r="G2637" s="367"/>
      <c r="H2637" s="367"/>
      <c r="I2637" s="367"/>
      <c r="J2637" s="367"/>
      <c r="K2637" s="367"/>
      <c r="L2637" s="367"/>
      <c r="M2637" s="157" t="s">
        <v>190</v>
      </c>
      <c r="N2637" s="578">
        <v>30000</v>
      </c>
      <c r="O2637" s="367"/>
      <c r="P2637" s="367"/>
      <c r="Q2637" s="150" t="s">
        <v>189</v>
      </c>
    </row>
    <row r="2638" spans="2:17" x14ac:dyDescent="0.35">
      <c r="B2638" s="151" t="s">
        <v>18</v>
      </c>
      <c r="C2638" s="151" t="s">
        <v>18</v>
      </c>
      <c r="D2638" s="151" t="s">
        <v>18</v>
      </c>
      <c r="E2638" s="148" t="s">
        <v>18</v>
      </c>
      <c r="F2638" s="148" t="s">
        <v>18</v>
      </c>
      <c r="G2638" s="454" t="s">
        <v>1591</v>
      </c>
      <c r="H2638" s="367"/>
      <c r="I2638" s="367"/>
      <c r="J2638" s="367"/>
      <c r="K2638" s="367"/>
      <c r="L2638" s="367"/>
      <c r="M2638" s="151" t="s">
        <v>18</v>
      </c>
      <c r="N2638" s="460" t="s">
        <v>18</v>
      </c>
      <c r="O2638" s="367"/>
      <c r="P2638" s="367"/>
      <c r="Q2638" s="150" t="s">
        <v>18</v>
      </c>
    </row>
    <row r="2639" spans="2:17" x14ac:dyDescent="0.35">
      <c r="B2639" s="151"/>
      <c r="C2639" s="151"/>
      <c r="D2639" s="151"/>
      <c r="E2639" s="148"/>
      <c r="F2639" s="148"/>
      <c r="G2639" s="454" t="s">
        <v>1499</v>
      </c>
      <c r="H2639" s="367"/>
      <c r="I2639" s="367"/>
      <c r="J2639" s="367"/>
      <c r="K2639" s="367"/>
      <c r="L2639" s="367"/>
      <c r="M2639" s="151"/>
      <c r="N2639" s="460"/>
      <c r="O2639" s="367"/>
      <c r="P2639" s="367"/>
      <c r="Q2639" s="150"/>
    </row>
    <row r="2640" spans="2:17" x14ac:dyDescent="0.35">
      <c r="B2640" s="151" t="s">
        <v>18</v>
      </c>
      <c r="C2640" s="151" t="s">
        <v>18</v>
      </c>
      <c r="D2640" s="151" t="s">
        <v>18</v>
      </c>
      <c r="E2640" s="460" t="s">
        <v>136</v>
      </c>
      <c r="F2640" s="367"/>
      <c r="G2640" s="367"/>
      <c r="H2640" s="367"/>
      <c r="I2640" s="367"/>
      <c r="J2640" s="367"/>
      <c r="K2640" s="367"/>
      <c r="L2640" s="367"/>
      <c r="M2640" s="157" t="s">
        <v>190</v>
      </c>
      <c r="N2640" s="578">
        <v>30000</v>
      </c>
      <c r="O2640" s="367"/>
      <c r="P2640" s="367"/>
      <c r="Q2640" s="150" t="s">
        <v>189</v>
      </c>
    </row>
    <row r="2641" spans="2:17" x14ac:dyDescent="0.35">
      <c r="B2641" s="151" t="s">
        <v>18</v>
      </c>
      <c r="C2641" s="151" t="s">
        <v>18</v>
      </c>
      <c r="D2641" s="151" t="s">
        <v>18</v>
      </c>
      <c r="E2641" s="148" t="s">
        <v>18</v>
      </c>
      <c r="F2641" s="148" t="s">
        <v>18</v>
      </c>
      <c r="G2641" s="454" t="s">
        <v>1592</v>
      </c>
      <c r="H2641" s="367"/>
      <c r="I2641" s="367"/>
      <c r="J2641" s="367"/>
      <c r="K2641" s="367"/>
      <c r="L2641" s="367"/>
      <c r="M2641" s="151" t="s">
        <v>18</v>
      </c>
      <c r="N2641" s="460" t="s">
        <v>18</v>
      </c>
      <c r="O2641" s="367"/>
      <c r="P2641" s="367"/>
      <c r="Q2641" s="150" t="s">
        <v>18</v>
      </c>
    </row>
    <row r="2642" spans="2:17" x14ac:dyDescent="0.35">
      <c r="B2642" s="151"/>
      <c r="C2642" s="151"/>
      <c r="D2642" s="151"/>
      <c r="E2642" s="148"/>
      <c r="F2642" s="148"/>
      <c r="G2642" s="454" t="s">
        <v>1593</v>
      </c>
      <c r="H2642" s="367"/>
      <c r="I2642" s="367"/>
      <c r="J2642" s="367"/>
      <c r="K2642" s="367"/>
      <c r="L2642" s="367"/>
      <c r="M2642" s="151"/>
      <c r="N2642" s="460"/>
      <c r="O2642" s="367"/>
      <c r="P2642" s="367"/>
      <c r="Q2642" s="150"/>
    </row>
    <row r="2643" spans="2:17" x14ac:dyDescent="0.35">
      <c r="B2643" s="151"/>
      <c r="C2643" s="151"/>
      <c r="D2643" s="151"/>
      <c r="E2643" s="148"/>
      <c r="F2643" s="148"/>
      <c r="G2643" s="454" t="s">
        <v>1499</v>
      </c>
      <c r="H2643" s="367"/>
      <c r="I2643" s="367"/>
      <c r="J2643" s="367"/>
      <c r="K2643" s="367"/>
      <c r="L2643" s="367"/>
      <c r="M2643" s="151"/>
      <c r="N2643" s="460"/>
      <c r="O2643" s="367"/>
      <c r="P2643" s="367"/>
      <c r="Q2643" s="150"/>
    </row>
    <row r="2644" spans="2:17" s="173" customFormat="1" x14ac:dyDescent="0.35">
      <c r="B2644" s="179"/>
      <c r="C2644" s="179"/>
      <c r="D2644" s="179"/>
      <c r="E2644" s="174"/>
      <c r="F2644" s="174"/>
      <c r="G2644" s="178"/>
      <c r="M2644" s="179"/>
      <c r="N2644" s="179"/>
      <c r="Q2644" s="178"/>
    </row>
    <row r="2645" spans="2:17" x14ac:dyDescent="0.35">
      <c r="B2645" s="574" t="s">
        <v>11</v>
      </c>
      <c r="C2645" s="367"/>
      <c r="D2645" s="367"/>
      <c r="E2645" s="367"/>
      <c r="F2645" s="367"/>
      <c r="G2645" s="367"/>
      <c r="H2645" s="367"/>
      <c r="I2645" s="367"/>
      <c r="J2645" s="367"/>
      <c r="K2645" s="367"/>
      <c r="L2645" s="367"/>
      <c r="M2645" s="367"/>
      <c r="N2645" s="367"/>
      <c r="O2645" s="367"/>
      <c r="P2645" s="367"/>
      <c r="Q2645" s="367"/>
    </row>
    <row r="2646" spans="2:17" x14ac:dyDescent="0.35">
      <c r="B2646" s="153" t="s">
        <v>18</v>
      </c>
      <c r="C2646" s="504" t="s">
        <v>195</v>
      </c>
      <c r="D2646" s="367"/>
      <c r="E2646" s="367"/>
      <c r="F2646" s="367"/>
      <c r="G2646" s="367"/>
      <c r="H2646" s="367"/>
      <c r="I2646" s="367"/>
      <c r="J2646" s="367"/>
      <c r="K2646" s="367"/>
      <c r="L2646" s="367"/>
      <c r="M2646" s="60" t="s">
        <v>13</v>
      </c>
      <c r="N2646" s="575">
        <v>597840</v>
      </c>
      <c r="O2646" s="367"/>
      <c r="P2646" s="367"/>
      <c r="Q2646" s="161" t="s">
        <v>189</v>
      </c>
    </row>
    <row r="2647" spans="2:17" x14ac:dyDescent="0.35">
      <c r="B2647" s="151" t="s">
        <v>18</v>
      </c>
      <c r="C2647" s="151" t="s">
        <v>18</v>
      </c>
      <c r="D2647" s="504" t="s">
        <v>25</v>
      </c>
      <c r="E2647" s="367"/>
      <c r="F2647" s="367"/>
      <c r="G2647" s="367"/>
      <c r="H2647" s="367"/>
      <c r="I2647" s="367"/>
      <c r="J2647" s="367"/>
      <c r="K2647" s="367"/>
      <c r="L2647" s="367"/>
      <c r="M2647" s="60" t="s">
        <v>13</v>
      </c>
      <c r="N2647" s="575">
        <v>376140</v>
      </c>
      <c r="O2647" s="367"/>
      <c r="P2647" s="367"/>
      <c r="Q2647" s="161" t="s">
        <v>189</v>
      </c>
    </row>
    <row r="2648" spans="2:17" x14ac:dyDescent="0.35">
      <c r="B2648" s="151" t="s">
        <v>18</v>
      </c>
      <c r="C2648" s="151" t="s">
        <v>18</v>
      </c>
      <c r="D2648" s="153" t="s">
        <v>18</v>
      </c>
      <c r="E2648" s="504" t="s">
        <v>32</v>
      </c>
      <c r="F2648" s="367"/>
      <c r="G2648" s="367"/>
      <c r="H2648" s="367"/>
      <c r="I2648" s="367"/>
      <c r="J2648" s="367"/>
      <c r="K2648" s="367"/>
      <c r="L2648" s="367"/>
      <c r="M2648" s="60" t="s">
        <v>13</v>
      </c>
      <c r="N2648" s="575">
        <v>376140</v>
      </c>
      <c r="O2648" s="367"/>
      <c r="P2648" s="367"/>
      <c r="Q2648" s="161" t="s">
        <v>189</v>
      </c>
    </row>
    <row r="2649" spans="2:17" x14ac:dyDescent="0.35">
      <c r="B2649" s="151" t="s">
        <v>18</v>
      </c>
      <c r="C2649" s="151" t="s">
        <v>18</v>
      </c>
      <c r="D2649" s="151" t="s">
        <v>18</v>
      </c>
      <c r="E2649" s="460" t="s">
        <v>33</v>
      </c>
      <c r="F2649" s="367"/>
      <c r="G2649" s="367"/>
      <c r="H2649" s="367"/>
      <c r="I2649" s="367"/>
      <c r="J2649" s="367"/>
      <c r="K2649" s="367"/>
      <c r="L2649" s="367"/>
      <c r="M2649" s="157" t="s">
        <v>190</v>
      </c>
      <c r="N2649" s="578">
        <v>268140</v>
      </c>
      <c r="O2649" s="367"/>
      <c r="P2649" s="367"/>
      <c r="Q2649" s="150" t="s">
        <v>189</v>
      </c>
    </row>
    <row r="2650" spans="2:17" x14ac:dyDescent="0.35">
      <c r="B2650" s="151" t="s">
        <v>18</v>
      </c>
      <c r="C2650" s="151" t="s">
        <v>18</v>
      </c>
      <c r="D2650" s="151" t="s">
        <v>18</v>
      </c>
      <c r="E2650" s="148" t="s">
        <v>18</v>
      </c>
      <c r="F2650" s="148" t="s">
        <v>18</v>
      </c>
      <c r="G2650" s="454" t="s">
        <v>1594</v>
      </c>
      <c r="H2650" s="367"/>
      <c r="I2650" s="367"/>
      <c r="J2650" s="367"/>
      <c r="K2650" s="367"/>
      <c r="L2650" s="367"/>
      <c r="M2650" s="151" t="s">
        <v>18</v>
      </c>
      <c r="N2650" s="460" t="s">
        <v>18</v>
      </c>
      <c r="O2650" s="367"/>
      <c r="P2650" s="367"/>
      <c r="Q2650" s="150" t="s">
        <v>18</v>
      </c>
    </row>
    <row r="2651" spans="2:17" x14ac:dyDescent="0.35">
      <c r="B2651" s="151"/>
      <c r="C2651" s="151"/>
      <c r="D2651" s="151"/>
      <c r="E2651" s="148"/>
      <c r="F2651" s="148"/>
      <c r="G2651" s="454" t="s">
        <v>1595</v>
      </c>
      <c r="H2651" s="367"/>
      <c r="I2651" s="367"/>
      <c r="J2651" s="367"/>
      <c r="K2651" s="367"/>
      <c r="L2651" s="367"/>
      <c r="M2651" s="151"/>
      <c r="N2651" s="460"/>
      <c r="O2651" s="367"/>
      <c r="P2651" s="367"/>
      <c r="Q2651" s="150"/>
    </row>
    <row r="2652" spans="2:17" x14ac:dyDescent="0.35">
      <c r="B2652" s="151"/>
      <c r="C2652" s="151"/>
      <c r="D2652" s="151"/>
      <c r="E2652" s="148"/>
      <c r="F2652" s="148"/>
      <c r="G2652" s="454" t="s">
        <v>1596</v>
      </c>
      <c r="H2652" s="367"/>
      <c r="I2652" s="367"/>
      <c r="J2652" s="367"/>
      <c r="K2652" s="367"/>
      <c r="L2652" s="367"/>
      <c r="M2652" s="151"/>
      <c r="N2652" s="460"/>
      <c r="O2652" s="367"/>
      <c r="P2652" s="367"/>
      <c r="Q2652" s="150"/>
    </row>
    <row r="2653" spans="2:17" s="173" customFormat="1" x14ac:dyDescent="0.35">
      <c r="B2653" s="179"/>
      <c r="C2653" s="179"/>
      <c r="D2653" s="179"/>
      <c r="E2653" s="174"/>
      <c r="F2653" s="174"/>
      <c r="G2653" s="178"/>
      <c r="M2653" s="179"/>
      <c r="N2653" s="179"/>
      <c r="Q2653" s="178"/>
    </row>
    <row r="2654" spans="2:17" x14ac:dyDescent="0.35">
      <c r="B2654" s="151" t="s">
        <v>18</v>
      </c>
      <c r="C2654" s="151" t="s">
        <v>18</v>
      </c>
      <c r="D2654" s="151" t="s">
        <v>18</v>
      </c>
      <c r="E2654" s="460" t="s">
        <v>35</v>
      </c>
      <c r="F2654" s="367"/>
      <c r="G2654" s="367"/>
      <c r="H2654" s="367"/>
      <c r="I2654" s="367"/>
      <c r="J2654" s="367"/>
      <c r="K2654" s="367"/>
      <c r="L2654" s="367"/>
      <c r="M2654" s="157" t="s">
        <v>190</v>
      </c>
      <c r="N2654" s="578">
        <v>108000</v>
      </c>
      <c r="O2654" s="367"/>
      <c r="P2654" s="367"/>
      <c r="Q2654" s="150" t="s">
        <v>189</v>
      </c>
    </row>
    <row r="2655" spans="2:17" x14ac:dyDescent="0.35">
      <c r="B2655" s="151" t="s">
        <v>18</v>
      </c>
      <c r="C2655" s="151" t="s">
        <v>18</v>
      </c>
      <c r="D2655" s="151" t="s">
        <v>18</v>
      </c>
      <c r="E2655" s="148" t="s">
        <v>18</v>
      </c>
      <c r="F2655" s="148" t="s">
        <v>18</v>
      </c>
      <c r="G2655" s="454" t="s">
        <v>1571</v>
      </c>
      <c r="H2655" s="367"/>
      <c r="I2655" s="367"/>
      <c r="J2655" s="367"/>
      <c r="K2655" s="367"/>
      <c r="L2655" s="367"/>
      <c r="M2655" s="151" t="s">
        <v>18</v>
      </c>
      <c r="N2655" s="460" t="s">
        <v>18</v>
      </c>
      <c r="O2655" s="367"/>
      <c r="P2655" s="367"/>
      <c r="Q2655" s="150" t="s">
        <v>18</v>
      </c>
    </row>
    <row r="2656" spans="2:17" x14ac:dyDescent="0.35">
      <c r="B2656" s="151"/>
      <c r="C2656" s="151"/>
      <c r="D2656" s="151"/>
      <c r="E2656" s="148"/>
      <c r="F2656" s="148"/>
      <c r="G2656" s="454" t="s">
        <v>1572</v>
      </c>
      <c r="H2656" s="367"/>
      <c r="I2656" s="367"/>
      <c r="J2656" s="367"/>
      <c r="K2656" s="367"/>
      <c r="L2656" s="367"/>
      <c r="M2656" s="151"/>
      <c r="N2656" s="460"/>
      <c r="O2656" s="367"/>
      <c r="P2656" s="367"/>
      <c r="Q2656" s="150"/>
    </row>
    <row r="2657" spans="2:17" x14ac:dyDescent="0.35">
      <c r="B2657" s="151"/>
      <c r="C2657" s="151"/>
      <c r="D2657" s="151"/>
      <c r="E2657" s="148"/>
      <c r="F2657" s="148"/>
      <c r="G2657" s="454" t="s">
        <v>1597</v>
      </c>
      <c r="H2657" s="367"/>
      <c r="I2657" s="367"/>
      <c r="J2657" s="367"/>
      <c r="K2657" s="367"/>
      <c r="L2657" s="367"/>
      <c r="M2657" s="151"/>
      <c r="N2657" s="460"/>
      <c r="O2657" s="367"/>
      <c r="P2657" s="367"/>
      <c r="Q2657" s="150"/>
    </row>
    <row r="2658" spans="2:17" x14ac:dyDescent="0.35">
      <c r="B2658" s="151"/>
      <c r="C2658" s="151"/>
      <c r="D2658" s="151"/>
      <c r="E2658" s="148"/>
      <c r="F2658" s="148"/>
      <c r="G2658" s="454" t="s">
        <v>1499</v>
      </c>
      <c r="H2658" s="367"/>
      <c r="I2658" s="367"/>
      <c r="J2658" s="367"/>
      <c r="K2658" s="367"/>
      <c r="L2658" s="367"/>
      <c r="M2658" s="151"/>
      <c r="N2658" s="460"/>
      <c r="O2658" s="367"/>
      <c r="P2658" s="367"/>
      <c r="Q2658" s="150"/>
    </row>
    <row r="2659" spans="2:17" s="173" customFormat="1" x14ac:dyDescent="0.35">
      <c r="B2659" s="179"/>
      <c r="C2659" s="179"/>
      <c r="D2659" s="179"/>
      <c r="E2659" s="174"/>
      <c r="F2659" s="174"/>
      <c r="G2659" s="178"/>
      <c r="M2659" s="179"/>
      <c r="N2659" s="179"/>
      <c r="Q2659" s="178"/>
    </row>
    <row r="2660" spans="2:17" x14ac:dyDescent="0.35">
      <c r="B2660" s="151" t="s">
        <v>18</v>
      </c>
      <c r="C2660" s="151" t="s">
        <v>18</v>
      </c>
      <c r="D2660" s="504" t="s">
        <v>38</v>
      </c>
      <c r="E2660" s="367"/>
      <c r="F2660" s="367"/>
      <c r="G2660" s="367"/>
      <c r="H2660" s="367"/>
      <c r="I2660" s="367"/>
      <c r="J2660" s="367"/>
      <c r="K2660" s="367"/>
      <c r="L2660" s="367"/>
      <c r="M2660" s="60" t="s">
        <v>13</v>
      </c>
      <c r="N2660" s="575">
        <v>120000</v>
      </c>
      <c r="O2660" s="367"/>
      <c r="P2660" s="367"/>
      <c r="Q2660" s="161" t="s">
        <v>189</v>
      </c>
    </row>
    <row r="2661" spans="2:17" x14ac:dyDescent="0.35">
      <c r="B2661" s="151" t="s">
        <v>18</v>
      </c>
      <c r="C2661" s="151" t="s">
        <v>18</v>
      </c>
      <c r="D2661" s="153" t="s">
        <v>18</v>
      </c>
      <c r="E2661" s="504" t="s">
        <v>43</v>
      </c>
      <c r="F2661" s="367"/>
      <c r="G2661" s="367"/>
      <c r="H2661" s="367"/>
      <c r="I2661" s="367"/>
      <c r="J2661" s="367"/>
      <c r="K2661" s="367"/>
      <c r="L2661" s="367"/>
      <c r="M2661" s="60" t="s">
        <v>13</v>
      </c>
      <c r="N2661" s="575">
        <v>120000</v>
      </c>
      <c r="O2661" s="367"/>
      <c r="P2661" s="367"/>
      <c r="Q2661" s="161" t="s">
        <v>189</v>
      </c>
    </row>
    <row r="2662" spans="2:17" x14ac:dyDescent="0.35">
      <c r="B2662" s="151" t="s">
        <v>18</v>
      </c>
      <c r="C2662" s="151" t="s">
        <v>18</v>
      </c>
      <c r="D2662" s="151" t="s">
        <v>18</v>
      </c>
      <c r="E2662" s="460" t="s">
        <v>44</v>
      </c>
      <c r="F2662" s="367"/>
      <c r="G2662" s="367"/>
      <c r="H2662" s="367"/>
      <c r="I2662" s="367"/>
      <c r="J2662" s="367"/>
      <c r="K2662" s="367"/>
      <c r="L2662" s="367"/>
      <c r="M2662" s="157" t="s">
        <v>190</v>
      </c>
      <c r="N2662" s="578">
        <v>10000</v>
      </c>
      <c r="O2662" s="367"/>
      <c r="P2662" s="367"/>
      <c r="Q2662" s="150" t="s">
        <v>189</v>
      </c>
    </row>
    <row r="2663" spans="2:17" x14ac:dyDescent="0.35">
      <c r="B2663" s="151" t="s">
        <v>18</v>
      </c>
      <c r="C2663" s="151" t="s">
        <v>18</v>
      </c>
      <c r="D2663" s="151" t="s">
        <v>18</v>
      </c>
      <c r="E2663" s="148" t="s">
        <v>18</v>
      </c>
      <c r="F2663" s="148" t="s">
        <v>18</v>
      </c>
      <c r="G2663" s="454" t="s">
        <v>1598</v>
      </c>
      <c r="H2663" s="367"/>
      <c r="I2663" s="367"/>
      <c r="J2663" s="367"/>
      <c r="K2663" s="367"/>
      <c r="L2663" s="367"/>
      <c r="M2663" s="151" t="s">
        <v>18</v>
      </c>
      <c r="N2663" s="460" t="s">
        <v>18</v>
      </c>
      <c r="O2663" s="367"/>
      <c r="P2663" s="367"/>
      <c r="Q2663" s="150" t="s">
        <v>18</v>
      </c>
    </row>
    <row r="2664" spans="2:17" x14ac:dyDescent="0.35">
      <c r="B2664" s="151"/>
      <c r="C2664" s="151"/>
      <c r="D2664" s="151"/>
      <c r="E2664" s="148"/>
      <c r="F2664" s="148"/>
      <c r="G2664" s="454" t="s">
        <v>1499</v>
      </c>
      <c r="H2664" s="367"/>
      <c r="I2664" s="367"/>
      <c r="J2664" s="367"/>
      <c r="K2664" s="367"/>
      <c r="L2664" s="367"/>
      <c r="M2664" s="151"/>
      <c r="N2664" s="460"/>
      <c r="O2664" s="367"/>
      <c r="P2664" s="367"/>
      <c r="Q2664" s="150"/>
    </row>
    <row r="2665" spans="2:17" x14ac:dyDescent="0.35">
      <c r="B2665" s="151" t="s">
        <v>18</v>
      </c>
      <c r="C2665" s="151" t="s">
        <v>18</v>
      </c>
      <c r="D2665" s="151" t="s">
        <v>18</v>
      </c>
      <c r="E2665" s="460" t="s">
        <v>46</v>
      </c>
      <c r="F2665" s="367"/>
      <c r="G2665" s="367"/>
      <c r="H2665" s="367"/>
      <c r="I2665" s="367"/>
      <c r="J2665" s="367"/>
      <c r="K2665" s="367"/>
      <c r="L2665" s="367"/>
      <c r="M2665" s="157" t="s">
        <v>18</v>
      </c>
      <c r="N2665" s="573" t="s">
        <v>18</v>
      </c>
      <c r="O2665" s="367"/>
      <c r="P2665" s="367"/>
      <c r="Q2665" s="150" t="s">
        <v>18</v>
      </c>
    </row>
    <row r="2666" spans="2:17" x14ac:dyDescent="0.35">
      <c r="B2666" s="151" t="s">
        <v>18</v>
      </c>
      <c r="C2666" s="151" t="s">
        <v>18</v>
      </c>
      <c r="D2666" s="151" t="s">
        <v>18</v>
      </c>
      <c r="E2666" s="151" t="s">
        <v>18</v>
      </c>
      <c r="F2666" s="398" t="s">
        <v>49</v>
      </c>
      <c r="G2666" s="367"/>
      <c r="H2666" s="367"/>
      <c r="I2666" s="367"/>
      <c r="J2666" s="367"/>
      <c r="K2666" s="367"/>
      <c r="L2666" s="367"/>
      <c r="M2666" s="40" t="s">
        <v>190</v>
      </c>
      <c r="N2666" s="500">
        <v>10000</v>
      </c>
      <c r="O2666" s="367"/>
      <c r="P2666" s="367"/>
      <c r="Q2666" s="51" t="s">
        <v>189</v>
      </c>
    </row>
    <row r="2667" spans="2:17" x14ac:dyDescent="0.35">
      <c r="B2667" s="151" t="s">
        <v>18</v>
      </c>
      <c r="C2667" s="151" t="s">
        <v>18</v>
      </c>
      <c r="D2667" s="151" t="s">
        <v>18</v>
      </c>
      <c r="E2667" s="148" t="s">
        <v>18</v>
      </c>
      <c r="F2667" s="148" t="s">
        <v>18</v>
      </c>
      <c r="G2667" s="454" t="s">
        <v>1600</v>
      </c>
      <c r="H2667" s="367"/>
      <c r="I2667" s="367"/>
      <c r="J2667" s="367"/>
      <c r="K2667" s="367"/>
      <c r="L2667" s="367"/>
      <c r="M2667" s="151" t="s">
        <v>18</v>
      </c>
      <c r="N2667" s="460" t="s">
        <v>18</v>
      </c>
      <c r="O2667" s="367"/>
      <c r="P2667" s="367"/>
      <c r="Q2667" s="150" t="s">
        <v>18</v>
      </c>
    </row>
    <row r="2668" spans="2:17" x14ac:dyDescent="0.35">
      <c r="B2668" s="151"/>
      <c r="C2668" s="151"/>
      <c r="D2668" s="151"/>
      <c r="E2668" s="148"/>
      <c r="F2668" s="148"/>
      <c r="G2668" s="454" t="s">
        <v>1599</v>
      </c>
      <c r="H2668" s="367"/>
      <c r="I2668" s="367"/>
      <c r="J2668" s="367"/>
      <c r="K2668" s="367"/>
      <c r="L2668" s="367"/>
      <c r="M2668" s="151"/>
      <c r="N2668" s="460"/>
      <c r="O2668" s="367"/>
      <c r="P2668" s="367"/>
      <c r="Q2668" s="150"/>
    </row>
    <row r="2669" spans="2:17" x14ac:dyDescent="0.35">
      <c r="B2669" s="151" t="s">
        <v>18</v>
      </c>
      <c r="C2669" s="151" t="s">
        <v>18</v>
      </c>
      <c r="D2669" s="151" t="s">
        <v>18</v>
      </c>
      <c r="E2669" s="151" t="s">
        <v>18</v>
      </c>
      <c r="F2669" s="398" t="s">
        <v>50</v>
      </c>
      <c r="G2669" s="367"/>
      <c r="H2669" s="367"/>
      <c r="I2669" s="367"/>
      <c r="J2669" s="367"/>
      <c r="K2669" s="367"/>
      <c r="L2669" s="367"/>
      <c r="M2669" s="40" t="s">
        <v>190</v>
      </c>
      <c r="N2669" s="500">
        <v>10000</v>
      </c>
      <c r="O2669" s="367"/>
      <c r="P2669" s="367"/>
      <c r="Q2669" s="51" t="s">
        <v>189</v>
      </c>
    </row>
    <row r="2670" spans="2:17" x14ac:dyDescent="0.35">
      <c r="B2670" s="151" t="s">
        <v>18</v>
      </c>
      <c r="C2670" s="151" t="s">
        <v>18</v>
      </c>
      <c r="D2670" s="151" t="s">
        <v>18</v>
      </c>
      <c r="E2670" s="148" t="s">
        <v>18</v>
      </c>
      <c r="F2670" s="148" t="s">
        <v>18</v>
      </c>
      <c r="G2670" s="454" t="s">
        <v>1601</v>
      </c>
      <c r="H2670" s="367"/>
      <c r="I2670" s="367"/>
      <c r="J2670" s="367"/>
      <c r="K2670" s="367"/>
      <c r="L2670" s="367"/>
      <c r="M2670" s="151" t="s">
        <v>18</v>
      </c>
      <c r="N2670" s="460" t="s">
        <v>18</v>
      </c>
      <c r="O2670" s="367"/>
      <c r="P2670" s="367"/>
      <c r="Q2670" s="150" t="s">
        <v>18</v>
      </c>
    </row>
    <row r="2671" spans="2:17" x14ac:dyDescent="0.35">
      <c r="B2671" s="151"/>
      <c r="C2671" s="151"/>
      <c r="D2671" s="151"/>
      <c r="E2671" s="148"/>
      <c r="F2671" s="148"/>
      <c r="G2671" s="454" t="s">
        <v>1602</v>
      </c>
      <c r="H2671" s="367"/>
      <c r="I2671" s="367"/>
      <c r="J2671" s="367"/>
      <c r="K2671" s="367"/>
      <c r="L2671" s="367"/>
      <c r="M2671" s="151"/>
      <c r="N2671" s="460"/>
      <c r="O2671" s="367"/>
      <c r="P2671" s="367"/>
      <c r="Q2671" s="150"/>
    </row>
    <row r="2672" spans="2:17" x14ac:dyDescent="0.35">
      <c r="B2672" s="151" t="s">
        <v>18</v>
      </c>
      <c r="C2672" s="151" t="s">
        <v>18</v>
      </c>
      <c r="D2672" s="151" t="s">
        <v>18</v>
      </c>
      <c r="E2672" s="151" t="s">
        <v>18</v>
      </c>
      <c r="F2672" s="398" t="s">
        <v>53</v>
      </c>
      <c r="G2672" s="367"/>
      <c r="H2672" s="367"/>
      <c r="I2672" s="367"/>
      <c r="J2672" s="367"/>
      <c r="K2672" s="367"/>
      <c r="L2672" s="367"/>
      <c r="M2672" s="40" t="s">
        <v>190</v>
      </c>
      <c r="N2672" s="500">
        <v>5000</v>
      </c>
      <c r="O2672" s="367"/>
      <c r="P2672" s="367"/>
      <c r="Q2672" s="51" t="s">
        <v>189</v>
      </c>
    </row>
    <row r="2673" spans="2:17" x14ac:dyDescent="0.35">
      <c r="B2673" s="151" t="s">
        <v>18</v>
      </c>
      <c r="C2673" s="151" t="s">
        <v>18</v>
      </c>
      <c r="D2673" s="151" t="s">
        <v>18</v>
      </c>
      <c r="E2673" s="148" t="s">
        <v>18</v>
      </c>
      <c r="F2673" s="148" t="s">
        <v>18</v>
      </c>
      <c r="G2673" s="454" t="s">
        <v>1603</v>
      </c>
      <c r="H2673" s="367"/>
      <c r="I2673" s="367"/>
      <c r="J2673" s="367"/>
      <c r="K2673" s="367"/>
      <c r="L2673" s="367"/>
      <c r="M2673" s="151" t="s">
        <v>18</v>
      </c>
      <c r="N2673" s="460" t="s">
        <v>18</v>
      </c>
      <c r="O2673" s="367"/>
      <c r="P2673" s="367"/>
      <c r="Q2673" s="150" t="s">
        <v>18</v>
      </c>
    </row>
    <row r="2674" spans="2:17" x14ac:dyDescent="0.35">
      <c r="B2674" s="151"/>
      <c r="C2674" s="151"/>
      <c r="D2674" s="151"/>
      <c r="E2674" s="148"/>
      <c r="F2674" s="148"/>
      <c r="G2674" s="454" t="s">
        <v>1604</v>
      </c>
      <c r="H2674" s="367"/>
      <c r="I2674" s="367"/>
      <c r="J2674" s="367"/>
      <c r="K2674" s="367"/>
      <c r="L2674" s="367"/>
      <c r="M2674" s="151"/>
      <c r="N2674" s="460"/>
      <c r="O2674" s="367"/>
      <c r="P2674" s="367"/>
      <c r="Q2674" s="150"/>
    </row>
    <row r="2675" spans="2:17" x14ac:dyDescent="0.35">
      <c r="B2675" s="151"/>
      <c r="C2675" s="151"/>
      <c r="D2675" s="151"/>
      <c r="E2675" s="148"/>
      <c r="F2675" s="148"/>
      <c r="G2675" s="454" t="s">
        <v>1606</v>
      </c>
      <c r="H2675" s="367"/>
      <c r="I2675" s="367"/>
      <c r="J2675" s="367"/>
      <c r="K2675" s="367"/>
      <c r="L2675" s="367"/>
      <c r="M2675" s="151"/>
      <c r="N2675" s="460"/>
      <c r="O2675" s="367"/>
      <c r="P2675" s="367"/>
      <c r="Q2675" s="150"/>
    </row>
    <row r="2676" spans="2:17" x14ac:dyDescent="0.35">
      <c r="B2676" s="151"/>
      <c r="C2676" s="151"/>
      <c r="D2676" s="151"/>
      <c r="E2676" s="148"/>
      <c r="F2676" s="148"/>
      <c r="G2676" s="454" t="s">
        <v>1605</v>
      </c>
      <c r="H2676" s="367"/>
      <c r="I2676" s="367"/>
      <c r="J2676" s="367"/>
      <c r="K2676" s="367"/>
      <c r="L2676" s="367"/>
      <c r="M2676" s="151"/>
      <c r="N2676" s="460"/>
      <c r="O2676" s="367"/>
      <c r="P2676" s="367"/>
      <c r="Q2676" s="150"/>
    </row>
    <row r="2677" spans="2:17" x14ac:dyDescent="0.35">
      <c r="B2677" s="151" t="s">
        <v>18</v>
      </c>
      <c r="C2677" s="151" t="s">
        <v>18</v>
      </c>
      <c r="D2677" s="151" t="s">
        <v>18</v>
      </c>
      <c r="E2677" s="151" t="s">
        <v>18</v>
      </c>
      <c r="F2677" s="398" t="s">
        <v>63</v>
      </c>
      <c r="G2677" s="367"/>
      <c r="H2677" s="367"/>
      <c r="I2677" s="367"/>
      <c r="J2677" s="367"/>
      <c r="K2677" s="367"/>
      <c r="L2677" s="367"/>
      <c r="M2677" s="40" t="s">
        <v>190</v>
      </c>
      <c r="N2677" s="500">
        <v>50000</v>
      </c>
      <c r="O2677" s="367"/>
      <c r="P2677" s="367"/>
      <c r="Q2677" s="51" t="s">
        <v>189</v>
      </c>
    </row>
    <row r="2678" spans="2:17" x14ac:dyDescent="0.35">
      <c r="B2678" s="151" t="s">
        <v>18</v>
      </c>
      <c r="C2678" s="151" t="s">
        <v>18</v>
      </c>
      <c r="D2678" s="151" t="s">
        <v>18</v>
      </c>
      <c r="E2678" s="148" t="s">
        <v>18</v>
      </c>
      <c r="F2678" s="148" t="s">
        <v>18</v>
      </c>
      <c r="G2678" s="454" t="s">
        <v>1610</v>
      </c>
      <c r="H2678" s="367"/>
      <c r="I2678" s="367"/>
      <c r="J2678" s="367"/>
      <c r="K2678" s="367"/>
      <c r="L2678" s="367"/>
      <c r="M2678" s="151" t="s">
        <v>18</v>
      </c>
      <c r="N2678" s="460" t="s">
        <v>18</v>
      </c>
      <c r="O2678" s="367"/>
      <c r="P2678" s="367"/>
      <c r="Q2678" s="150" t="s">
        <v>18</v>
      </c>
    </row>
    <row r="2679" spans="2:17" x14ac:dyDescent="0.35">
      <c r="B2679" s="151"/>
      <c r="C2679" s="151"/>
      <c r="D2679" s="151"/>
      <c r="E2679" s="148"/>
      <c r="F2679" s="148"/>
      <c r="G2679" s="454" t="s">
        <v>1607</v>
      </c>
      <c r="H2679" s="367"/>
      <c r="I2679" s="367"/>
      <c r="J2679" s="367"/>
      <c r="K2679" s="367"/>
      <c r="L2679" s="367"/>
      <c r="M2679" s="151"/>
      <c r="N2679" s="460"/>
      <c r="O2679" s="367"/>
      <c r="P2679" s="367"/>
      <c r="Q2679" s="150"/>
    </row>
    <row r="2680" spans="2:17" x14ac:dyDescent="0.35">
      <c r="B2680" s="151"/>
      <c r="C2680" s="151"/>
      <c r="D2680" s="151"/>
      <c r="E2680" s="148"/>
      <c r="F2680" s="148"/>
      <c r="G2680" s="454" t="s">
        <v>1608</v>
      </c>
      <c r="H2680" s="367"/>
      <c r="I2680" s="367"/>
      <c r="J2680" s="367"/>
      <c r="K2680" s="367"/>
      <c r="L2680" s="367"/>
      <c r="M2680" s="151"/>
      <c r="N2680" s="460"/>
      <c r="O2680" s="367"/>
      <c r="P2680" s="367"/>
      <c r="Q2680" s="150"/>
    </row>
    <row r="2681" spans="2:17" x14ac:dyDescent="0.35">
      <c r="B2681" s="151"/>
      <c r="C2681" s="151"/>
      <c r="D2681" s="151"/>
      <c r="E2681" s="148"/>
      <c r="F2681" s="148"/>
      <c r="G2681" s="454" t="s">
        <v>1609</v>
      </c>
      <c r="H2681" s="367"/>
      <c r="I2681" s="367"/>
      <c r="J2681" s="367"/>
      <c r="K2681" s="367"/>
      <c r="L2681" s="367"/>
      <c r="M2681" s="151"/>
      <c r="N2681" s="460"/>
      <c r="O2681" s="367"/>
      <c r="P2681" s="367"/>
      <c r="Q2681" s="150"/>
    </row>
    <row r="2682" spans="2:17" x14ac:dyDescent="0.35">
      <c r="B2682" s="151" t="s">
        <v>18</v>
      </c>
      <c r="C2682" s="151" t="s">
        <v>18</v>
      </c>
      <c r="D2682" s="151" t="s">
        <v>18</v>
      </c>
      <c r="E2682" s="151" t="s">
        <v>18</v>
      </c>
      <c r="F2682" s="398" t="s">
        <v>64</v>
      </c>
      <c r="G2682" s="367"/>
      <c r="H2682" s="367"/>
      <c r="I2682" s="367"/>
      <c r="J2682" s="367"/>
      <c r="K2682" s="367"/>
      <c r="L2682" s="367"/>
      <c r="M2682" s="40" t="s">
        <v>190</v>
      </c>
      <c r="N2682" s="500">
        <v>10000</v>
      </c>
      <c r="O2682" s="367"/>
      <c r="P2682" s="367"/>
      <c r="Q2682" s="51" t="s">
        <v>189</v>
      </c>
    </row>
    <row r="2683" spans="2:17" x14ac:dyDescent="0.35">
      <c r="B2683" s="151" t="s">
        <v>18</v>
      </c>
      <c r="C2683" s="151" t="s">
        <v>18</v>
      </c>
      <c r="D2683" s="151" t="s">
        <v>18</v>
      </c>
      <c r="E2683" s="148" t="s">
        <v>18</v>
      </c>
      <c r="F2683" s="148" t="s">
        <v>18</v>
      </c>
      <c r="G2683" s="454" t="s">
        <v>1611</v>
      </c>
      <c r="H2683" s="367"/>
      <c r="I2683" s="367"/>
      <c r="J2683" s="367"/>
      <c r="K2683" s="367"/>
      <c r="L2683" s="367"/>
      <c r="M2683" s="151" t="s">
        <v>18</v>
      </c>
      <c r="N2683" s="460" t="s">
        <v>18</v>
      </c>
      <c r="O2683" s="367"/>
      <c r="P2683" s="367"/>
      <c r="Q2683" s="150" t="s">
        <v>18</v>
      </c>
    </row>
    <row r="2684" spans="2:17" x14ac:dyDescent="0.35">
      <c r="B2684" s="151"/>
      <c r="C2684" s="151"/>
      <c r="D2684" s="151"/>
      <c r="E2684" s="148"/>
      <c r="F2684" s="148"/>
      <c r="G2684" s="454" t="s">
        <v>1612</v>
      </c>
      <c r="H2684" s="367"/>
      <c r="I2684" s="367"/>
      <c r="J2684" s="367"/>
      <c r="K2684" s="367"/>
      <c r="L2684" s="367"/>
      <c r="M2684" s="151"/>
      <c r="N2684" s="460"/>
      <c r="O2684" s="367"/>
      <c r="P2684" s="367"/>
      <c r="Q2684" s="150"/>
    </row>
    <row r="2685" spans="2:17" x14ac:dyDescent="0.35">
      <c r="B2685" s="151"/>
      <c r="C2685" s="151"/>
      <c r="D2685" s="151"/>
      <c r="E2685" s="148"/>
      <c r="F2685" s="148"/>
      <c r="G2685" s="454" t="s">
        <v>1614</v>
      </c>
      <c r="H2685" s="367"/>
      <c r="I2685" s="367"/>
      <c r="J2685" s="367"/>
      <c r="K2685" s="367"/>
      <c r="L2685" s="367"/>
      <c r="M2685" s="151"/>
      <c r="N2685" s="460"/>
      <c r="O2685" s="367"/>
      <c r="P2685" s="367"/>
      <c r="Q2685" s="150"/>
    </row>
    <row r="2686" spans="2:17" x14ac:dyDescent="0.35">
      <c r="B2686" s="151"/>
      <c r="C2686" s="151"/>
      <c r="D2686" s="151"/>
      <c r="E2686" s="148"/>
      <c r="F2686" s="148"/>
      <c r="G2686" s="454" t="s">
        <v>1613</v>
      </c>
      <c r="H2686" s="367"/>
      <c r="I2686" s="367"/>
      <c r="J2686" s="367"/>
      <c r="K2686" s="367"/>
      <c r="L2686" s="367"/>
      <c r="M2686" s="151"/>
      <c r="N2686" s="460"/>
      <c r="O2686" s="367"/>
      <c r="P2686" s="367"/>
      <c r="Q2686" s="150"/>
    </row>
    <row r="2687" spans="2:17" x14ac:dyDescent="0.35">
      <c r="B2687" s="151" t="s">
        <v>18</v>
      </c>
      <c r="C2687" s="151" t="s">
        <v>18</v>
      </c>
      <c r="D2687" s="151" t="s">
        <v>18</v>
      </c>
      <c r="E2687" s="151" t="s">
        <v>18</v>
      </c>
      <c r="F2687" s="398" t="s">
        <v>89</v>
      </c>
      <c r="G2687" s="367"/>
      <c r="H2687" s="367"/>
      <c r="I2687" s="367"/>
      <c r="J2687" s="367"/>
      <c r="K2687" s="367"/>
      <c r="L2687" s="367"/>
      <c r="M2687" s="40" t="s">
        <v>190</v>
      </c>
      <c r="N2687" s="500">
        <v>10000</v>
      </c>
      <c r="O2687" s="367"/>
      <c r="P2687" s="367"/>
      <c r="Q2687" s="51" t="s">
        <v>189</v>
      </c>
    </row>
    <row r="2688" spans="2:17" x14ac:dyDescent="0.35">
      <c r="B2688" s="151" t="s">
        <v>18</v>
      </c>
      <c r="C2688" s="151" t="s">
        <v>18</v>
      </c>
      <c r="D2688" s="151" t="s">
        <v>18</v>
      </c>
      <c r="E2688" s="148" t="s">
        <v>18</v>
      </c>
      <c r="F2688" s="148" t="s">
        <v>18</v>
      </c>
      <c r="G2688" s="454" t="s">
        <v>1615</v>
      </c>
      <c r="H2688" s="367"/>
      <c r="I2688" s="367"/>
      <c r="J2688" s="367"/>
      <c r="K2688" s="367"/>
      <c r="L2688" s="367"/>
      <c r="M2688" s="151" t="s">
        <v>18</v>
      </c>
      <c r="N2688" s="460" t="s">
        <v>18</v>
      </c>
      <c r="O2688" s="367"/>
      <c r="P2688" s="367"/>
      <c r="Q2688" s="150" t="s">
        <v>18</v>
      </c>
    </row>
    <row r="2689" spans="2:17" s="173" customFormat="1" x14ac:dyDescent="0.35">
      <c r="B2689" s="179"/>
      <c r="C2689" s="179"/>
      <c r="D2689" s="179"/>
      <c r="E2689" s="174"/>
      <c r="F2689" s="174"/>
      <c r="G2689" s="178"/>
      <c r="M2689" s="179"/>
      <c r="N2689" s="179"/>
      <c r="Q2689" s="178"/>
    </row>
    <row r="2690" spans="2:17" x14ac:dyDescent="0.35">
      <c r="B2690" s="151"/>
      <c r="C2690" s="151"/>
      <c r="D2690" s="151"/>
      <c r="E2690" s="148"/>
      <c r="F2690" s="148"/>
      <c r="G2690" s="454" t="s">
        <v>1618</v>
      </c>
      <c r="H2690" s="367"/>
      <c r="I2690" s="367"/>
      <c r="J2690" s="367"/>
      <c r="K2690" s="367"/>
      <c r="L2690" s="367"/>
      <c r="M2690" s="151"/>
      <c r="N2690" s="460"/>
      <c r="O2690" s="367"/>
      <c r="P2690" s="367"/>
      <c r="Q2690" s="150"/>
    </row>
    <row r="2691" spans="2:17" x14ac:dyDescent="0.35">
      <c r="B2691" s="151"/>
      <c r="C2691" s="151"/>
      <c r="D2691" s="151"/>
      <c r="E2691" s="148"/>
      <c r="F2691" s="148"/>
      <c r="G2691" s="454" t="s">
        <v>1616</v>
      </c>
      <c r="H2691" s="367"/>
      <c r="I2691" s="367"/>
      <c r="J2691" s="367"/>
      <c r="K2691" s="367"/>
      <c r="L2691" s="367"/>
      <c r="M2691" s="151"/>
      <c r="N2691" s="460"/>
      <c r="O2691" s="367"/>
      <c r="P2691" s="367"/>
      <c r="Q2691" s="150"/>
    </row>
    <row r="2692" spans="2:17" x14ac:dyDescent="0.35">
      <c r="B2692" s="151"/>
      <c r="C2692" s="151"/>
      <c r="D2692" s="151"/>
      <c r="E2692" s="148"/>
      <c r="F2692" s="148"/>
      <c r="G2692" s="454" t="s">
        <v>1617</v>
      </c>
      <c r="H2692" s="367"/>
      <c r="I2692" s="367"/>
      <c r="J2692" s="367"/>
      <c r="K2692" s="367"/>
      <c r="L2692" s="367"/>
      <c r="M2692" s="151"/>
      <c r="N2692" s="460"/>
      <c r="O2692" s="367"/>
      <c r="P2692" s="367"/>
      <c r="Q2692" s="150"/>
    </row>
    <row r="2693" spans="2:17" x14ac:dyDescent="0.35">
      <c r="B2693" s="151" t="s">
        <v>18</v>
      </c>
      <c r="C2693" s="151" t="s">
        <v>18</v>
      </c>
      <c r="D2693" s="151" t="s">
        <v>18</v>
      </c>
      <c r="E2693" s="151" t="s">
        <v>18</v>
      </c>
      <c r="F2693" s="398" t="s">
        <v>125</v>
      </c>
      <c r="G2693" s="367"/>
      <c r="H2693" s="367"/>
      <c r="I2693" s="367"/>
      <c r="J2693" s="367"/>
      <c r="K2693" s="367"/>
      <c r="L2693" s="367"/>
      <c r="M2693" s="40" t="s">
        <v>190</v>
      </c>
      <c r="N2693" s="500">
        <v>5000</v>
      </c>
      <c r="O2693" s="367"/>
      <c r="P2693" s="367"/>
      <c r="Q2693" s="51" t="s">
        <v>189</v>
      </c>
    </row>
    <row r="2694" spans="2:17" x14ac:dyDescent="0.35">
      <c r="B2694" s="151" t="s">
        <v>18</v>
      </c>
      <c r="C2694" s="151" t="s">
        <v>18</v>
      </c>
      <c r="D2694" s="151" t="s">
        <v>18</v>
      </c>
      <c r="E2694" s="148" t="s">
        <v>18</v>
      </c>
      <c r="F2694" s="148" t="s">
        <v>18</v>
      </c>
      <c r="G2694" s="454" t="s">
        <v>1619</v>
      </c>
      <c r="H2694" s="367"/>
      <c r="I2694" s="367"/>
      <c r="J2694" s="367"/>
      <c r="K2694" s="367"/>
      <c r="L2694" s="367"/>
      <c r="M2694" s="151" t="s">
        <v>18</v>
      </c>
      <c r="N2694" s="460" t="s">
        <v>18</v>
      </c>
      <c r="O2694" s="367"/>
      <c r="P2694" s="367"/>
      <c r="Q2694" s="150" t="s">
        <v>18</v>
      </c>
    </row>
    <row r="2695" spans="2:17" x14ac:dyDescent="0.35">
      <c r="B2695" s="151"/>
      <c r="C2695" s="151"/>
      <c r="D2695" s="151"/>
      <c r="E2695" s="148"/>
      <c r="F2695" s="148"/>
      <c r="G2695" s="454" t="s">
        <v>1620</v>
      </c>
      <c r="H2695" s="367"/>
      <c r="I2695" s="367"/>
      <c r="J2695" s="367"/>
      <c r="K2695" s="367"/>
      <c r="L2695" s="367"/>
      <c r="M2695" s="151"/>
      <c r="N2695" s="460"/>
      <c r="O2695" s="367"/>
      <c r="P2695" s="367"/>
      <c r="Q2695" s="150"/>
    </row>
    <row r="2696" spans="2:17" x14ac:dyDescent="0.35">
      <c r="B2696" s="151"/>
      <c r="C2696" s="151"/>
      <c r="D2696" s="151"/>
      <c r="E2696" s="148"/>
      <c r="F2696" s="148"/>
      <c r="G2696" s="454" t="s">
        <v>1621</v>
      </c>
      <c r="H2696" s="367"/>
      <c r="I2696" s="367"/>
      <c r="J2696" s="367"/>
      <c r="K2696" s="367"/>
      <c r="L2696" s="367"/>
      <c r="M2696" s="151"/>
      <c r="N2696" s="460"/>
      <c r="O2696" s="367"/>
      <c r="P2696" s="367"/>
      <c r="Q2696" s="150"/>
    </row>
    <row r="2697" spans="2:17" x14ac:dyDescent="0.35">
      <c r="B2697" s="151"/>
      <c r="C2697" s="151"/>
      <c r="D2697" s="151"/>
      <c r="E2697" s="148"/>
      <c r="F2697" s="148"/>
      <c r="G2697" s="454" t="s">
        <v>1622</v>
      </c>
      <c r="H2697" s="367"/>
      <c r="I2697" s="367"/>
      <c r="J2697" s="367"/>
      <c r="K2697" s="367"/>
      <c r="L2697" s="367"/>
      <c r="M2697" s="151"/>
      <c r="N2697" s="460"/>
      <c r="O2697" s="367"/>
      <c r="P2697" s="367"/>
      <c r="Q2697" s="150"/>
    </row>
    <row r="2698" spans="2:17" x14ac:dyDescent="0.35">
      <c r="B2698" s="151" t="s">
        <v>18</v>
      </c>
      <c r="C2698" s="151" t="s">
        <v>18</v>
      </c>
      <c r="D2698" s="151" t="s">
        <v>18</v>
      </c>
      <c r="E2698" s="151" t="s">
        <v>18</v>
      </c>
      <c r="F2698" s="398" t="s">
        <v>128</v>
      </c>
      <c r="G2698" s="367"/>
      <c r="H2698" s="367"/>
      <c r="I2698" s="367"/>
      <c r="J2698" s="367"/>
      <c r="K2698" s="367"/>
      <c r="L2698" s="367"/>
      <c r="M2698" s="40" t="s">
        <v>190</v>
      </c>
      <c r="N2698" s="500">
        <v>5000</v>
      </c>
      <c r="O2698" s="367"/>
      <c r="P2698" s="367"/>
      <c r="Q2698" s="51" t="s">
        <v>189</v>
      </c>
    </row>
    <row r="2699" spans="2:17" x14ac:dyDescent="0.35">
      <c r="B2699" s="151" t="s">
        <v>18</v>
      </c>
      <c r="C2699" s="151" t="s">
        <v>18</v>
      </c>
      <c r="D2699" s="151" t="s">
        <v>18</v>
      </c>
      <c r="E2699" s="148" t="s">
        <v>18</v>
      </c>
      <c r="F2699" s="148" t="s">
        <v>18</v>
      </c>
      <c r="G2699" s="454" t="s">
        <v>1623</v>
      </c>
      <c r="H2699" s="367"/>
      <c r="I2699" s="367"/>
      <c r="J2699" s="367"/>
      <c r="K2699" s="367"/>
      <c r="L2699" s="367"/>
      <c r="M2699" s="151" t="s">
        <v>18</v>
      </c>
      <c r="N2699" s="460" t="s">
        <v>18</v>
      </c>
      <c r="O2699" s="367"/>
      <c r="P2699" s="367"/>
      <c r="Q2699" s="150" t="s">
        <v>18</v>
      </c>
    </row>
    <row r="2700" spans="2:17" x14ac:dyDescent="0.35">
      <c r="B2700" s="151"/>
      <c r="C2700" s="151"/>
      <c r="D2700" s="151"/>
      <c r="E2700" s="148"/>
      <c r="F2700" s="148"/>
      <c r="G2700" s="454" t="s">
        <v>1624</v>
      </c>
      <c r="H2700" s="367"/>
      <c r="I2700" s="367"/>
      <c r="J2700" s="367"/>
      <c r="K2700" s="367"/>
      <c r="L2700" s="367"/>
      <c r="M2700" s="151"/>
      <c r="N2700" s="460"/>
      <c r="O2700" s="367"/>
      <c r="P2700" s="367"/>
      <c r="Q2700" s="150"/>
    </row>
    <row r="2701" spans="2:17" x14ac:dyDescent="0.35">
      <c r="B2701" s="151"/>
      <c r="C2701" s="151"/>
      <c r="D2701" s="151"/>
      <c r="E2701" s="148"/>
      <c r="F2701" s="148"/>
      <c r="G2701" s="454" t="s">
        <v>1625</v>
      </c>
      <c r="H2701" s="367"/>
      <c r="I2701" s="367"/>
      <c r="J2701" s="367"/>
      <c r="K2701" s="367"/>
      <c r="L2701" s="367"/>
      <c r="M2701" s="151"/>
      <c r="N2701" s="460"/>
      <c r="O2701" s="367"/>
      <c r="P2701" s="367"/>
      <c r="Q2701" s="150"/>
    </row>
    <row r="2702" spans="2:17" x14ac:dyDescent="0.35">
      <c r="B2702" s="151"/>
      <c r="C2702" s="151"/>
      <c r="D2702" s="151"/>
      <c r="E2702" s="148"/>
      <c r="F2702" s="148"/>
      <c r="G2702" s="454" t="s">
        <v>1626</v>
      </c>
      <c r="H2702" s="367"/>
      <c r="I2702" s="367"/>
      <c r="J2702" s="367"/>
      <c r="K2702" s="367"/>
      <c r="L2702" s="367"/>
      <c r="M2702" s="151"/>
      <c r="N2702" s="460"/>
      <c r="O2702" s="367"/>
      <c r="P2702" s="367"/>
      <c r="Q2702" s="150"/>
    </row>
    <row r="2703" spans="2:17" x14ac:dyDescent="0.35">
      <c r="B2703" s="151"/>
      <c r="C2703" s="151"/>
      <c r="D2703" s="151"/>
      <c r="E2703" s="148"/>
      <c r="F2703" s="148"/>
      <c r="G2703" s="454" t="s">
        <v>1627</v>
      </c>
      <c r="H2703" s="367"/>
      <c r="I2703" s="367"/>
      <c r="J2703" s="367"/>
      <c r="K2703" s="367"/>
      <c r="L2703" s="367"/>
      <c r="M2703" s="151"/>
      <c r="N2703" s="460"/>
      <c r="O2703" s="367"/>
      <c r="P2703" s="367"/>
      <c r="Q2703" s="150"/>
    </row>
    <row r="2704" spans="2:17" x14ac:dyDescent="0.35">
      <c r="B2704" s="151" t="s">
        <v>18</v>
      </c>
      <c r="C2704" s="151" t="s">
        <v>18</v>
      </c>
      <c r="D2704" s="151" t="s">
        <v>18</v>
      </c>
      <c r="E2704" s="460" t="s">
        <v>133</v>
      </c>
      <c r="F2704" s="367"/>
      <c r="G2704" s="367"/>
      <c r="H2704" s="367"/>
      <c r="I2704" s="367"/>
      <c r="J2704" s="367"/>
      <c r="K2704" s="367"/>
      <c r="L2704" s="367"/>
      <c r="M2704" s="157" t="s">
        <v>190</v>
      </c>
      <c r="N2704" s="578">
        <v>5000</v>
      </c>
      <c r="O2704" s="367"/>
      <c r="P2704" s="367"/>
      <c r="Q2704" s="150" t="s">
        <v>189</v>
      </c>
    </row>
    <row r="2705" spans="2:17" x14ac:dyDescent="0.35">
      <c r="B2705" s="151" t="s">
        <v>18</v>
      </c>
      <c r="C2705" s="151" t="s">
        <v>18</v>
      </c>
      <c r="D2705" s="151" t="s">
        <v>18</v>
      </c>
      <c r="E2705" s="148" t="s">
        <v>18</v>
      </c>
      <c r="F2705" s="148" t="s">
        <v>18</v>
      </c>
      <c r="G2705" s="454" t="s">
        <v>1628</v>
      </c>
      <c r="H2705" s="367"/>
      <c r="I2705" s="367"/>
      <c r="J2705" s="367"/>
      <c r="K2705" s="367"/>
      <c r="L2705" s="367"/>
      <c r="M2705" s="151" t="s">
        <v>18</v>
      </c>
      <c r="N2705" s="460" t="s">
        <v>18</v>
      </c>
      <c r="O2705" s="367"/>
      <c r="P2705" s="367"/>
      <c r="Q2705" s="150" t="s">
        <v>18</v>
      </c>
    </row>
    <row r="2706" spans="2:17" x14ac:dyDescent="0.35">
      <c r="B2706" s="151"/>
      <c r="C2706" s="151"/>
      <c r="D2706" s="151"/>
      <c r="E2706" s="148"/>
      <c r="F2706" s="148"/>
      <c r="G2706" s="454" t="s">
        <v>1629</v>
      </c>
      <c r="H2706" s="367"/>
      <c r="I2706" s="367"/>
      <c r="J2706" s="367"/>
      <c r="K2706" s="367"/>
      <c r="L2706" s="367"/>
      <c r="M2706" s="151"/>
      <c r="N2706" s="460"/>
      <c r="O2706" s="367"/>
      <c r="P2706" s="367"/>
      <c r="Q2706" s="150"/>
    </row>
    <row r="2707" spans="2:17" x14ac:dyDescent="0.35">
      <c r="B2707" s="151" t="s">
        <v>18</v>
      </c>
      <c r="C2707" s="151" t="s">
        <v>18</v>
      </c>
      <c r="D2707" s="504" t="s">
        <v>150</v>
      </c>
      <c r="E2707" s="367"/>
      <c r="F2707" s="367"/>
      <c r="G2707" s="367"/>
      <c r="H2707" s="367"/>
      <c r="I2707" s="367"/>
      <c r="J2707" s="367"/>
      <c r="K2707" s="367"/>
      <c r="L2707" s="367"/>
      <c r="M2707" s="60" t="s">
        <v>13</v>
      </c>
      <c r="N2707" s="575">
        <v>101700</v>
      </c>
      <c r="O2707" s="367"/>
      <c r="P2707" s="367"/>
      <c r="Q2707" s="161" t="s">
        <v>189</v>
      </c>
    </row>
    <row r="2708" spans="2:17" x14ac:dyDescent="0.35">
      <c r="B2708" s="151" t="s">
        <v>18</v>
      </c>
      <c r="C2708" s="151" t="s">
        <v>18</v>
      </c>
      <c r="D2708" s="153" t="s">
        <v>18</v>
      </c>
      <c r="E2708" s="504" t="s">
        <v>151</v>
      </c>
      <c r="F2708" s="367"/>
      <c r="G2708" s="367"/>
      <c r="H2708" s="367"/>
      <c r="I2708" s="367"/>
      <c r="J2708" s="367"/>
      <c r="K2708" s="367"/>
      <c r="L2708" s="367"/>
      <c r="M2708" s="60" t="s">
        <v>13</v>
      </c>
      <c r="N2708" s="575">
        <v>101700</v>
      </c>
      <c r="O2708" s="367"/>
      <c r="P2708" s="367"/>
      <c r="Q2708" s="161" t="s">
        <v>189</v>
      </c>
    </row>
    <row r="2709" spans="2:17" x14ac:dyDescent="0.35">
      <c r="B2709" s="151" t="s">
        <v>18</v>
      </c>
      <c r="C2709" s="151" t="s">
        <v>18</v>
      </c>
      <c r="D2709" s="151" t="s">
        <v>18</v>
      </c>
      <c r="E2709" s="460" t="s">
        <v>161</v>
      </c>
      <c r="F2709" s="367"/>
      <c r="G2709" s="367"/>
      <c r="H2709" s="367"/>
      <c r="I2709" s="367"/>
      <c r="J2709" s="367"/>
      <c r="K2709" s="367"/>
      <c r="L2709" s="367"/>
      <c r="M2709" s="156" t="s">
        <v>18</v>
      </c>
      <c r="N2709" s="583" t="s">
        <v>18</v>
      </c>
      <c r="O2709" s="367"/>
      <c r="P2709" s="367"/>
      <c r="Q2709" s="62" t="s">
        <v>18</v>
      </c>
    </row>
    <row r="2710" spans="2:17" x14ac:dyDescent="0.35">
      <c r="B2710" s="151" t="s">
        <v>18</v>
      </c>
      <c r="C2710" s="151" t="s">
        <v>18</v>
      </c>
      <c r="D2710" s="151" t="s">
        <v>18</v>
      </c>
      <c r="E2710" s="151" t="s">
        <v>18</v>
      </c>
      <c r="F2710" s="398" t="s">
        <v>162</v>
      </c>
      <c r="G2710" s="367"/>
      <c r="H2710" s="367"/>
      <c r="I2710" s="367"/>
      <c r="J2710" s="367"/>
      <c r="K2710" s="367"/>
      <c r="L2710" s="367"/>
      <c r="M2710" s="65" t="s">
        <v>190</v>
      </c>
      <c r="N2710" s="577">
        <v>65000</v>
      </c>
      <c r="O2710" s="367"/>
      <c r="P2710" s="367"/>
      <c r="Q2710" s="66" t="s">
        <v>189</v>
      </c>
    </row>
    <row r="2711" spans="2:17" x14ac:dyDescent="0.35">
      <c r="B2711" s="160" t="s">
        <v>18</v>
      </c>
      <c r="C2711" s="160" t="s">
        <v>18</v>
      </c>
      <c r="D2711" s="160" t="s">
        <v>18</v>
      </c>
      <c r="E2711" s="148" t="s">
        <v>18</v>
      </c>
      <c r="F2711" s="148" t="s">
        <v>18</v>
      </c>
      <c r="G2711" s="454" t="s">
        <v>196</v>
      </c>
      <c r="H2711" s="367"/>
      <c r="I2711" s="367"/>
      <c r="J2711" s="367"/>
      <c r="K2711" s="367"/>
      <c r="L2711" s="367"/>
      <c r="M2711" s="160" t="s">
        <v>18</v>
      </c>
      <c r="N2711" s="580" t="s">
        <v>18</v>
      </c>
      <c r="O2711" s="367"/>
      <c r="P2711" s="367"/>
      <c r="Q2711" s="62" t="s">
        <v>18</v>
      </c>
    </row>
    <row r="2712" spans="2:17" s="173" customFormat="1" x14ac:dyDescent="0.35">
      <c r="B2712" s="198"/>
      <c r="C2712" s="198"/>
      <c r="D2712" s="198"/>
      <c r="E2712" s="200"/>
      <c r="F2712" s="200"/>
      <c r="G2712" s="569" t="s">
        <v>2032</v>
      </c>
      <c r="H2712" s="367"/>
      <c r="I2712" s="367"/>
      <c r="J2712" s="367"/>
      <c r="K2712" s="367"/>
      <c r="L2712" s="367"/>
      <c r="M2712" s="198"/>
      <c r="N2712" s="567"/>
      <c r="O2712" s="367"/>
      <c r="P2712" s="367"/>
      <c r="Q2712" s="136"/>
    </row>
    <row r="2713" spans="2:17" s="173" customFormat="1" x14ac:dyDescent="0.35">
      <c r="B2713" s="198"/>
      <c r="C2713" s="198"/>
      <c r="D2713" s="198"/>
      <c r="E2713" s="200"/>
      <c r="F2713" s="200"/>
      <c r="G2713" s="569" t="s">
        <v>2033</v>
      </c>
      <c r="H2713" s="367"/>
      <c r="I2713" s="367"/>
      <c r="J2713" s="367"/>
      <c r="K2713" s="367"/>
      <c r="L2713" s="367"/>
      <c r="M2713" s="198"/>
      <c r="N2713" s="567"/>
      <c r="O2713" s="367"/>
      <c r="P2713" s="367"/>
      <c r="Q2713" s="136"/>
    </row>
    <row r="2714" spans="2:17" s="173" customFormat="1" x14ac:dyDescent="0.35">
      <c r="B2714" s="198"/>
      <c r="C2714" s="198"/>
      <c r="D2714" s="198"/>
      <c r="E2714" s="200"/>
      <c r="F2714" s="200"/>
      <c r="G2714" s="569" t="s">
        <v>2034</v>
      </c>
      <c r="H2714" s="367"/>
      <c r="I2714" s="367"/>
      <c r="J2714" s="367"/>
      <c r="K2714" s="367"/>
      <c r="L2714" s="367"/>
      <c r="M2714" s="198"/>
      <c r="N2714" s="567"/>
      <c r="O2714" s="367"/>
      <c r="P2714" s="367"/>
      <c r="Q2714" s="136"/>
    </row>
    <row r="2715" spans="2:17" x14ac:dyDescent="0.35">
      <c r="B2715" s="151" t="s">
        <v>18</v>
      </c>
      <c r="C2715" s="151" t="s">
        <v>18</v>
      </c>
      <c r="D2715" s="151" t="s">
        <v>18</v>
      </c>
      <c r="E2715" s="460" t="s">
        <v>163</v>
      </c>
      <c r="F2715" s="367"/>
      <c r="G2715" s="367"/>
      <c r="H2715" s="367"/>
      <c r="I2715" s="367"/>
      <c r="J2715" s="367"/>
      <c r="K2715" s="367"/>
      <c r="L2715" s="367"/>
      <c r="M2715" s="157" t="s">
        <v>18</v>
      </c>
      <c r="N2715" s="573" t="s">
        <v>18</v>
      </c>
      <c r="O2715" s="367"/>
      <c r="P2715" s="367"/>
      <c r="Q2715" s="150" t="s">
        <v>18</v>
      </c>
    </row>
    <row r="2716" spans="2:17" x14ac:dyDescent="0.35">
      <c r="B2716" s="151" t="s">
        <v>18</v>
      </c>
      <c r="C2716" s="151" t="s">
        <v>18</v>
      </c>
      <c r="D2716" s="151" t="s">
        <v>18</v>
      </c>
      <c r="E2716" s="151" t="s">
        <v>18</v>
      </c>
      <c r="F2716" s="398" t="s">
        <v>164</v>
      </c>
      <c r="G2716" s="367"/>
      <c r="H2716" s="367"/>
      <c r="I2716" s="367"/>
      <c r="J2716" s="367"/>
      <c r="K2716" s="367"/>
      <c r="L2716" s="367"/>
      <c r="M2716" s="40" t="s">
        <v>190</v>
      </c>
      <c r="N2716" s="500">
        <v>11700</v>
      </c>
      <c r="O2716" s="367"/>
      <c r="P2716" s="367"/>
      <c r="Q2716" s="51" t="s">
        <v>189</v>
      </c>
    </row>
    <row r="2717" spans="2:17" x14ac:dyDescent="0.35">
      <c r="B2717" s="151" t="s">
        <v>18</v>
      </c>
      <c r="C2717" s="151" t="s">
        <v>18</v>
      </c>
      <c r="D2717" s="151" t="s">
        <v>18</v>
      </c>
      <c r="E2717" s="148" t="s">
        <v>18</v>
      </c>
      <c r="F2717" s="148" t="s">
        <v>18</v>
      </c>
      <c r="G2717" s="454" t="s">
        <v>1630</v>
      </c>
      <c r="H2717" s="367"/>
      <c r="I2717" s="367"/>
      <c r="J2717" s="367"/>
      <c r="K2717" s="367"/>
      <c r="L2717" s="367"/>
      <c r="M2717" s="151" t="s">
        <v>18</v>
      </c>
      <c r="N2717" s="460"/>
      <c r="O2717" s="367"/>
      <c r="P2717" s="367"/>
      <c r="Q2717" s="150" t="s">
        <v>18</v>
      </c>
    </row>
    <row r="2718" spans="2:17" x14ac:dyDescent="0.35">
      <c r="B2718" s="151"/>
      <c r="C2718" s="151"/>
      <c r="D2718" s="151"/>
      <c r="E2718" s="148"/>
      <c r="F2718" s="148"/>
      <c r="G2718" s="454" t="s">
        <v>1631</v>
      </c>
      <c r="H2718" s="367"/>
      <c r="I2718" s="367"/>
      <c r="J2718" s="367"/>
      <c r="K2718" s="367"/>
      <c r="L2718" s="367"/>
      <c r="M2718" s="151"/>
      <c r="N2718" s="460"/>
      <c r="O2718" s="367"/>
      <c r="P2718" s="367"/>
      <c r="Q2718" s="150"/>
    </row>
    <row r="2719" spans="2:17" s="173" customFormat="1" x14ac:dyDescent="0.35">
      <c r="B2719" s="179"/>
      <c r="C2719" s="179"/>
      <c r="D2719" s="179"/>
      <c r="E2719" s="174"/>
      <c r="F2719" s="174"/>
      <c r="G2719" s="178"/>
      <c r="M2719" s="179"/>
      <c r="N2719" s="179"/>
      <c r="Q2719" s="178"/>
    </row>
    <row r="2720" spans="2:17" x14ac:dyDescent="0.35">
      <c r="B2720" s="151" t="s">
        <v>18</v>
      </c>
      <c r="C2720" s="151" t="s">
        <v>18</v>
      </c>
      <c r="D2720" s="151" t="s">
        <v>18</v>
      </c>
      <c r="E2720" s="460" t="s">
        <v>159</v>
      </c>
      <c r="F2720" s="367"/>
      <c r="G2720" s="367"/>
      <c r="H2720" s="367"/>
      <c r="I2720" s="367"/>
      <c r="J2720" s="367"/>
      <c r="K2720" s="367"/>
      <c r="L2720" s="367"/>
      <c r="M2720" s="157" t="s">
        <v>18</v>
      </c>
      <c r="N2720" s="573" t="s">
        <v>18</v>
      </c>
      <c r="O2720" s="367"/>
      <c r="P2720" s="367"/>
      <c r="Q2720" s="150" t="s">
        <v>18</v>
      </c>
    </row>
    <row r="2721" spans="2:17" x14ac:dyDescent="0.35">
      <c r="B2721" s="151" t="s">
        <v>18</v>
      </c>
      <c r="C2721" s="151" t="s">
        <v>18</v>
      </c>
      <c r="D2721" s="151" t="s">
        <v>18</v>
      </c>
      <c r="E2721" s="151" t="s">
        <v>18</v>
      </c>
      <c r="F2721" s="398" t="s">
        <v>160</v>
      </c>
      <c r="G2721" s="367"/>
      <c r="H2721" s="367"/>
      <c r="I2721" s="367"/>
      <c r="J2721" s="367"/>
      <c r="K2721" s="367"/>
      <c r="L2721" s="367"/>
      <c r="M2721" s="40" t="s">
        <v>190</v>
      </c>
      <c r="N2721" s="500">
        <v>15000</v>
      </c>
      <c r="O2721" s="367"/>
      <c r="P2721" s="367"/>
      <c r="Q2721" s="51" t="s">
        <v>189</v>
      </c>
    </row>
    <row r="2722" spans="2:17" x14ac:dyDescent="0.35">
      <c r="B2722" s="151" t="s">
        <v>18</v>
      </c>
      <c r="C2722" s="151" t="s">
        <v>18</v>
      </c>
      <c r="D2722" s="151" t="s">
        <v>18</v>
      </c>
      <c r="E2722" s="148" t="s">
        <v>18</v>
      </c>
      <c r="F2722" s="148" t="s">
        <v>18</v>
      </c>
      <c r="G2722" s="454" t="s">
        <v>1632</v>
      </c>
      <c r="H2722" s="367"/>
      <c r="I2722" s="367"/>
      <c r="J2722" s="367"/>
      <c r="K2722" s="367"/>
      <c r="L2722" s="367"/>
      <c r="M2722" s="151" t="s">
        <v>18</v>
      </c>
      <c r="N2722" s="460" t="s">
        <v>18</v>
      </c>
      <c r="O2722" s="367"/>
      <c r="P2722" s="367"/>
      <c r="Q2722" s="150" t="s">
        <v>18</v>
      </c>
    </row>
    <row r="2723" spans="2:17" x14ac:dyDescent="0.35">
      <c r="B2723" s="151"/>
      <c r="C2723" s="151"/>
      <c r="D2723" s="151"/>
      <c r="E2723" s="148"/>
      <c r="F2723" s="148"/>
      <c r="G2723" s="454" t="s">
        <v>2035</v>
      </c>
      <c r="H2723" s="367"/>
      <c r="I2723" s="367"/>
      <c r="J2723" s="367"/>
      <c r="K2723" s="367"/>
      <c r="L2723" s="367"/>
      <c r="M2723" s="151"/>
      <c r="N2723" s="460"/>
      <c r="O2723" s="367"/>
      <c r="P2723" s="367"/>
      <c r="Q2723" s="150"/>
    </row>
    <row r="2724" spans="2:17" x14ac:dyDescent="0.35">
      <c r="B2724" s="151"/>
      <c r="C2724" s="151"/>
      <c r="D2724" s="151"/>
      <c r="E2724" s="148"/>
      <c r="F2724" s="148"/>
      <c r="G2724" s="454" t="s">
        <v>1609</v>
      </c>
      <c r="H2724" s="367"/>
      <c r="I2724" s="367"/>
      <c r="J2724" s="367"/>
      <c r="K2724" s="367"/>
      <c r="L2724" s="367"/>
      <c r="M2724" s="151"/>
      <c r="N2724" s="460"/>
      <c r="O2724" s="367"/>
      <c r="P2724" s="367"/>
      <c r="Q2724" s="150"/>
    </row>
    <row r="2725" spans="2:17" x14ac:dyDescent="0.35">
      <c r="B2725" s="151" t="s">
        <v>18</v>
      </c>
      <c r="C2725" s="151" t="s">
        <v>18</v>
      </c>
      <c r="D2725" s="151" t="s">
        <v>18</v>
      </c>
      <c r="E2725" s="460" t="s">
        <v>158</v>
      </c>
      <c r="F2725" s="367"/>
      <c r="G2725" s="367"/>
      <c r="H2725" s="367"/>
      <c r="I2725" s="367"/>
      <c r="J2725" s="367"/>
      <c r="K2725" s="367"/>
      <c r="L2725" s="367"/>
      <c r="M2725" s="157" t="s">
        <v>190</v>
      </c>
      <c r="N2725" s="578">
        <v>10000</v>
      </c>
      <c r="O2725" s="367"/>
      <c r="P2725" s="367"/>
      <c r="Q2725" s="150" t="s">
        <v>189</v>
      </c>
    </row>
    <row r="2726" spans="2:17" x14ac:dyDescent="0.35">
      <c r="B2726" s="151" t="s">
        <v>18</v>
      </c>
      <c r="C2726" s="151" t="s">
        <v>18</v>
      </c>
      <c r="D2726" s="151" t="s">
        <v>18</v>
      </c>
      <c r="E2726" s="148" t="s">
        <v>18</v>
      </c>
      <c r="F2726" s="148" t="s">
        <v>18</v>
      </c>
      <c r="G2726" s="454" t="s">
        <v>1633</v>
      </c>
      <c r="H2726" s="367"/>
      <c r="I2726" s="367"/>
      <c r="J2726" s="367"/>
      <c r="K2726" s="367"/>
      <c r="L2726" s="367"/>
      <c r="M2726" s="151" t="s">
        <v>18</v>
      </c>
      <c r="N2726" s="460" t="s">
        <v>18</v>
      </c>
      <c r="O2726" s="367"/>
      <c r="P2726" s="367"/>
      <c r="Q2726" s="150" t="s">
        <v>18</v>
      </c>
    </row>
    <row r="2727" spans="2:17" x14ac:dyDescent="0.35">
      <c r="B2727" s="151"/>
      <c r="C2727" s="151"/>
      <c r="D2727" s="151"/>
      <c r="E2727" s="148"/>
      <c r="F2727" s="148"/>
      <c r="G2727" s="454" t="s">
        <v>1634</v>
      </c>
      <c r="H2727" s="367"/>
      <c r="I2727" s="367"/>
      <c r="J2727" s="367"/>
      <c r="K2727" s="367"/>
      <c r="L2727" s="367"/>
      <c r="M2727" s="151"/>
      <c r="N2727" s="460"/>
      <c r="O2727" s="367"/>
      <c r="P2727" s="367"/>
      <c r="Q2727" s="150"/>
    </row>
    <row r="2728" spans="2:17" s="173" customFormat="1" x14ac:dyDescent="0.35">
      <c r="B2728" s="179"/>
      <c r="C2728" s="179"/>
      <c r="D2728" s="179"/>
      <c r="E2728" s="174"/>
      <c r="F2728" s="174"/>
      <c r="G2728" s="178"/>
      <c r="M2728" s="179"/>
      <c r="N2728" s="179"/>
      <c r="Q2728" s="178"/>
    </row>
    <row r="2729" spans="2:17" s="173" customFormat="1" x14ac:dyDescent="0.35">
      <c r="B2729" s="179"/>
      <c r="C2729" s="179"/>
      <c r="D2729" s="179"/>
      <c r="E2729" s="174"/>
      <c r="F2729" s="174"/>
      <c r="G2729" s="178"/>
      <c r="M2729" s="179"/>
      <c r="N2729" s="179"/>
      <c r="Q2729" s="178"/>
    </row>
    <row r="2730" spans="2:17" x14ac:dyDescent="0.35">
      <c r="B2730" s="574" t="s">
        <v>10</v>
      </c>
      <c r="C2730" s="367"/>
      <c r="D2730" s="367"/>
      <c r="E2730" s="367"/>
      <c r="F2730" s="367"/>
      <c r="G2730" s="367"/>
      <c r="H2730" s="367"/>
      <c r="I2730" s="367"/>
      <c r="J2730" s="367"/>
      <c r="K2730" s="367"/>
      <c r="L2730" s="367"/>
      <c r="M2730" s="367"/>
      <c r="N2730" s="367"/>
      <c r="O2730" s="367"/>
      <c r="P2730" s="367"/>
      <c r="Q2730" s="367"/>
    </row>
    <row r="2731" spans="2:17" x14ac:dyDescent="0.35">
      <c r="B2731" s="153" t="s">
        <v>18</v>
      </c>
      <c r="C2731" s="504" t="s">
        <v>197</v>
      </c>
      <c r="D2731" s="367"/>
      <c r="E2731" s="367"/>
      <c r="F2731" s="367"/>
      <c r="G2731" s="367"/>
      <c r="H2731" s="367"/>
      <c r="I2731" s="367"/>
      <c r="J2731" s="367"/>
      <c r="K2731" s="367"/>
      <c r="L2731" s="367"/>
      <c r="M2731" s="60" t="s">
        <v>13</v>
      </c>
      <c r="N2731" s="575">
        <f>122000+N2733</f>
        <v>643640</v>
      </c>
      <c r="O2731" s="367"/>
      <c r="P2731" s="367"/>
      <c r="Q2731" s="161" t="s">
        <v>189</v>
      </c>
    </row>
    <row r="2732" spans="2:17" s="165" customFormat="1" x14ac:dyDescent="0.35">
      <c r="B2732" s="168" t="s">
        <v>18</v>
      </c>
      <c r="C2732" s="168" t="s">
        <v>18</v>
      </c>
      <c r="D2732" s="504" t="s">
        <v>25</v>
      </c>
      <c r="E2732" s="367"/>
      <c r="F2732" s="367"/>
      <c r="G2732" s="367"/>
      <c r="H2732" s="367"/>
      <c r="I2732" s="367"/>
      <c r="J2732" s="367"/>
      <c r="K2732" s="367"/>
      <c r="L2732" s="367"/>
      <c r="M2732" s="60" t="s">
        <v>13</v>
      </c>
      <c r="N2732" s="575">
        <v>521640</v>
      </c>
      <c r="O2732" s="367"/>
      <c r="P2732" s="367"/>
      <c r="Q2732" s="171" t="s">
        <v>189</v>
      </c>
    </row>
    <row r="2733" spans="2:17" s="165" customFormat="1" x14ac:dyDescent="0.35">
      <c r="B2733" s="168" t="s">
        <v>18</v>
      </c>
      <c r="C2733" s="168" t="s">
        <v>18</v>
      </c>
      <c r="D2733" s="170" t="s">
        <v>18</v>
      </c>
      <c r="E2733" s="504" t="s">
        <v>32</v>
      </c>
      <c r="F2733" s="367"/>
      <c r="G2733" s="367"/>
      <c r="H2733" s="367"/>
      <c r="I2733" s="367"/>
      <c r="J2733" s="367"/>
      <c r="K2733" s="367"/>
      <c r="L2733" s="367"/>
      <c r="M2733" s="60" t="s">
        <v>13</v>
      </c>
      <c r="N2733" s="575">
        <f>N2734+N2737+N2742+N2744+N2747</f>
        <v>521640</v>
      </c>
      <c r="O2733" s="367"/>
      <c r="P2733" s="367"/>
      <c r="Q2733" s="171" t="s">
        <v>189</v>
      </c>
    </row>
    <row r="2734" spans="2:17" s="173" customFormat="1" x14ac:dyDescent="0.35">
      <c r="B2734" s="198" t="s">
        <v>18</v>
      </c>
      <c r="C2734" s="198" t="s">
        <v>18</v>
      </c>
      <c r="D2734" s="198" t="s">
        <v>18</v>
      </c>
      <c r="E2734" s="567" t="s">
        <v>36</v>
      </c>
      <c r="F2734" s="367"/>
      <c r="G2734" s="367"/>
      <c r="H2734" s="367"/>
      <c r="I2734" s="367"/>
      <c r="J2734" s="367"/>
      <c r="K2734" s="367"/>
      <c r="L2734" s="367"/>
      <c r="M2734" s="241" t="s">
        <v>190</v>
      </c>
      <c r="N2734" s="568">
        <v>311640</v>
      </c>
      <c r="O2734" s="367"/>
      <c r="P2734" s="367"/>
      <c r="Q2734" s="242" t="s">
        <v>189</v>
      </c>
    </row>
    <row r="2735" spans="2:17" s="173" customFormat="1" x14ac:dyDescent="0.35">
      <c r="B2735" s="243" t="s">
        <v>18</v>
      </c>
      <c r="C2735" s="243" t="s">
        <v>18</v>
      </c>
      <c r="D2735" s="243" t="s">
        <v>18</v>
      </c>
      <c r="E2735" s="200" t="s">
        <v>18</v>
      </c>
      <c r="F2735" s="200" t="s">
        <v>18</v>
      </c>
      <c r="G2735" s="569" t="s">
        <v>1487</v>
      </c>
      <c r="H2735" s="367"/>
      <c r="I2735" s="367"/>
      <c r="J2735" s="367"/>
      <c r="K2735" s="367"/>
      <c r="L2735" s="367"/>
      <c r="M2735" s="243" t="s">
        <v>18</v>
      </c>
      <c r="N2735" s="570" t="s">
        <v>18</v>
      </c>
      <c r="O2735" s="367"/>
      <c r="P2735" s="367"/>
      <c r="Q2735" s="242" t="s">
        <v>18</v>
      </c>
    </row>
    <row r="2736" spans="2:17" s="173" customFormat="1" x14ac:dyDescent="0.35">
      <c r="B2736" s="243" t="s">
        <v>18</v>
      </c>
      <c r="C2736" s="243" t="s">
        <v>18</v>
      </c>
      <c r="D2736" s="243" t="s">
        <v>18</v>
      </c>
      <c r="E2736" s="200" t="s">
        <v>18</v>
      </c>
      <c r="F2736" s="200" t="s">
        <v>18</v>
      </c>
      <c r="G2736" s="569" t="s">
        <v>2010</v>
      </c>
      <c r="H2736" s="367"/>
      <c r="I2736" s="367"/>
      <c r="J2736" s="367"/>
      <c r="K2736" s="367"/>
      <c r="L2736" s="367"/>
      <c r="M2736" s="243" t="s">
        <v>18</v>
      </c>
      <c r="N2736" s="570" t="s">
        <v>18</v>
      </c>
      <c r="O2736" s="367"/>
      <c r="P2736" s="367"/>
      <c r="Q2736" s="242" t="s">
        <v>18</v>
      </c>
    </row>
    <row r="2737" spans="2:17" s="173" customFormat="1" x14ac:dyDescent="0.35">
      <c r="B2737" s="198" t="s">
        <v>18</v>
      </c>
      <c r="C2737" s="198" t="s">
        <v>18</v>
      </c>
      <c r="D2737" s="198" t="s">
        <v>18</v>
      </c>
      <c r="E2737" s="567" t="s">
        <v>34</v>
      </c>
      <c r="F2737" s="367"/>
      <c r="G2737" s="367"/>
      <c r="H2737" s="367"/>
      <c r="I2737" s="367"/>
      <c r="J2737" s="367"/>
      <c r="K2737" s="367"/>
      <c r="L2737" s="367"/>
      <c r="M2737" s="241" t="s">
        <v>190</v>
      </c>
      <c r="N2737" s="568">
        <f>2500*12</f>
        <v>30000</v>
      </c>
      <c r="O2737" s="367"/>
      <c r="P2737" s="367"/>
      <c r="Q2737" s="242" t="s">
        <v>189</v>
      </c>
    </row>
    <row r="2738" spans="2:17" s="173" customFormat="1" x14ac:dyDescent="0.35">
      <c r="B2738" s="243" t="s">
        <v>18</v>
      </c>
      <c r="C2738" s="243" t="s">
        <v>18</v>
      </c>
      <c r="D2738" s="243" t="s">
        <v>18</v>
      </c>
      <c r="E2738" s="200" t="s">
        <v>18</v>
      </c>
      <c r="F2738" s="200" t="s">
        <v>18</v>
      </c>
      <c r="G2738" s="569" t="s">
        <v>1490</v>
      </c>
      <c r="H2738" s="367"/>
      <c r="I2738" s="367"/>
      <c r="J2738" s="367"/>
      <c r="K2738" s="367"/>
      <c r="L2738" s="367"/>
      <c r="M2738" s="243" t="s">
        <v>18</v>
      </c>
      <c r="N2738" s="570" t="s">
        <v>18</v>
      </c>
      <c r="O2738" s="367"/>
      <c r="P2738" s="367"/>
      <c r="Q2738" s="242" t="s">
        <v>18</v>
      </c>
    </row>
    <row r="2739" spans="2:17" s="173" customFormat="1" x14ac:dyDescent="0.35">
      <c r="B2739" s="243"/>
      <c r="C2739" s="243"/>
      <c r="D2739" s="243"/>
      <c r="E2739" s="200"/>
      <c r="F2739" s="200"/>
      <c r="G2739" s="569" t="s">
        <v>1491</v>
      </c>
      <c r="H2739" s="367"/>
      <c r="I2739" s="367"/>
      <c r="J2739" s="367"/>
      <c r="K2739" s="367"/>
      <c r="L2739" s="367"/>
      <c r="M2739" s="243"/>
      <c r="N2739" s="243"/>
      <c r="Q2739" s="242"/>
    </row>
    <row r="2740" spans="2:17" s="173" customFormat="1" x14ac:dyDescent="0.35">
      <c r="B2740" s="243"/>
      <c r="C2740" s="243"/>
      <c r="D2740" s="243"/>
      <c r="E2740" s="200"/>
      <c r="F2740" s="200"/>
      <c r="G2740" s="569" t="s">
        <v>1492</v>
      </c>
      <c r="H2740" s="367"/>
      <c r="I2740" s="367"/>
      <c r="J2740" s="367"/>
      <c r="K2740" s="367"/>
      <c r="L2740" s="367"/>
      <c r="M2740" s="243"/>
      <c r="N2740" s="243"/>
      <c r="Q2740" s="242"/>
    </row>
    <row r="2741" spans="2:17" s="173" customFormat="1" x14ac:dyDescent="0.35">
      <c r="B2741" s="243" t="s">
        <v>18</v>
      </c>
      <c r="C2741" s="243" t="s">
        <v>18</v>
      </c>
      <c r="D2741" s="243" t="s">
        <v>18</v>
      </c>
      <c r="E2741" s="200" t="s">
        <v>18</v>
      </c>
      <c r="F2741" s="200" t="s">
        <v>18</v>
      </c>
      <c r="G2741" s="569" t="s">
        <v>1493</v>
      </c>
      <c r="H2741" s="367"/>
      <c r="I2741" s="367"/>
      <c r="J2741" s="367"/>
      <c r="K2741" s="367"/>
      <c r="L2741" s="367"/>
      <c r="M2741" s="243" t="s">
        <v>18</v>
      </c>
      <c r="N2741" s="570" t="s">
        <v>18</v>
      </c>
      <c r="O2741" s="367"/>
      <c r="P2741" s="367"/>
      <c r="Q2741" s="242" t="s">
        <v>18</v>
      </c>
    </row>
    <row r="2742" spans="2:17" s="173" customFormat="1" x14ac:dyDescent="0.35">
      <c r="B2742" s="198" t="s">
        <v>18</v>
      </c>
      <c r="C2742" s="198" t="s">
        <v>18</v>
      </c>
      <c r="D2742" s="198" t="s">
        <v>18</v>
      </c>
      <c r="E2742" s="567" t="s">
        <v>37</v>
      </c>
      <c r="F2742" s="367"/>
      <c r="G2742" s="367"/>
      <c r="H2742" s="367"/>
      <c r="I2742" s="367"/>
      <c r="J2742" s="367"/>
      <c r="K2742" s="367"/>
      <c r="L2742" s="367"/>
      <c r="M2742" s="241" t="s">
        <v>190</v>
      </c>
      <c r="N2742" s="568">
        <f>1500*12</f>
        <v>18000</v>
      </c>
      <c r="O2742" s="367"/>
      <c r="P2742" s="367"/>
      <c r="Q2742" s="242" t="s">
        <v>189</v>
      </c>
    </row>
    <row r="2743" spans="2:17" s="173" customFormat="1" x14ac:dyDescent="0.35">
      <c r="B2743" s="243" t="s">
        <v>18</v>
      </c>
      <c r="C2743" s="243" t="s">
        <v>18</v>
      </c>
      <c r="D2743" s="243" t="s">
        <v>18</v>
      </c>
      <c r="E2743" s="200" t="s">
        <v>18</v>
      </c>
      <c r="F2743" s="200" t="s">
        <v>18</v>
      </c>
      <c r="G2743" s="569" t="s">
        <v>192</v>
      </c>
      <c r="H2743" s="367"/>
      <c r="I2743" s="367"/>
      <c r="J2743" s="367"/>
      <c r="K2743" s="367"/>
      <c r="L2743" s="367"/>
      <c r="M2743" s="243" t="s">
        <v>18</v>
      </c>
      <c r="N2743" s="570" t="s">
        <v>18</v>
      </c>
      <c r="O2743" s="367"/>
      <c r="P2743" s="367"/>
      <c r="Q2743" s="242" t="s">
        <v>18</v>
      </c>
    </row>
    <row r="2744" spans="2:17" s="173" customFormat="1" x14ac:dyDescent="0.35">
      <c r="B2744" s="198" t="s">
        <v>18</v>
      </c>
      <c r="C2744" s="198" t="s">
        <v>18</v>
      </c>
      <c r="D2744" s="198" t="s">
        <v>18</v>
      </c>
      <c r="E2744" s="567" t="s">
        <v>33</v>
      </c>
      <c r="F2744" s="367"/>
      <c r="G2744" s="367"/>
      <c r="H2744" s="367"/>
      <c r="I2744" s="367"/>
      <c r="J2744" s="367"/>
      <c r="K2744" s="367"/>
      <c r="L2744" s="367"/>
      <c r="M2744" s="241" t="s">
        <v>190</v>
      </c>
      <c r="N2744" s="568">
        <v>108000</v>
      </c>
      <c r="O2744" s="367"/>
      <c r="P2744" s="367"/>
      <c r="Q2744" s="242" t="s">
        <v>189</v>
      </c>
    </row>
    <row r="2745" spans="2:17" s="173" customFormat="1" x14ac:dyDescent="0.35">
      <c r="B2745" s="243" t="s">
        <v>18</v>
      </c>
      <c r="C2745" s="243" t="s">
        <v>18</v>
      </c>
      <c r="D2745" s="243" t="s">
        <v>18</v>
      </c>
      <c r="E2745" s="200" t="s">
        <v>18</v>
      </c>
      <c r="F2745" s="200" t="s">
        <v>18</v>
      </c>
      <c r="G2745" s="569" t="s">
        <v>1740</v>
      </c>
      <c r="H2745" s="367"/>
      <c r="I2745" s="367"/>
      <c r="J2745" s="367"/>
      <c r="K2745" s="367"/>
      <c r="L2745" s="367"/>
      <c r="M2745" s="243" t="s">
        <v>18</v>
      </c>
      <c r="N2745" s="570" t="s">
        <v>18</v>
      </c>
      <c r="O2745" s="367"/>
      <c r="P2745" s="367"/>
      <c r="Q2745" s="242" t="s">
        <v>18</v>
      </c>
    </row>
    <row r="2746" spans="2:17" s="173" customFormat="1" x14ac:dyDescent="0.35">
      <c r="B2746" s="198" t="s">
        <v>18</v>
      </c>
      <c r="C2746" s="198" t="s">
        <v>18</v>
      </c>
      <c r="D2746" s="198" t="s">
        <v>18</v>
      </c>
      <c r="E2746" s="200" t="s">
        <v>18</v>
      </c>
      <c r="F2746" s="200" t="s">
        <v>18</v>
      </c>
      <c r="G2746" s="569" t="s">
        <v>2011</v>
      </c>
      <c r="H2746" s="367"/>
      <c r="I2746" s="367"/>
      <c r="J2746" s="367"/>
      <c r="K2746" s="367"/>
      <c r="L2746" s="367"/>
      <c r="M2746" s="198" t="s">
        <v>18</v>
      </c>
      <c r="N2746" s="567" t="s">
        <v>18</v>
      </c>
      <c r="O2746" s="367"/>
      <c r="P2746" s="367"/>
      <c r="Q2746" s="136" t="s">
        <v>18</v>
      </c>
    </row>
    <row r="2747" spans="2:17" s="173" customFormat="1" x14ac:dyDescent="0.35">
      <c r="B2747" s="198" t="s">
        <v>18</v>
      </c>
      <c r="C2747" s="198" t="s">
        <v>18</v>
      </c>
      <c r="D2747" s="198" t="s">
        <v>18</v>
      </c>
      <c r="E2747" s="567" t="s">
        <v>35</v>
      </c>
      <c r="F2747" s="367"/>
      <c r="G2747" s="367"/>
      <c r="H2747" s="367"/>
      <c r="I2747" s="367"/>
      <c r="J2747" s="367"/>
      <c r="K2747" s="367"/>
      <c r="L2747" s="367"/>
      <c r="M2747" s="244" t="s">
        <v>190</v>
      </c>
      <c r="N2747" s="584">
        <f>24000+30000</f>
        <v>54000</v>
      </c>
      <c r="O2747" s="367"/>
      <c r="P2747" s="367"/>
      <c r="Q2747" s="136" t="s">
        <v>189</v>
      </c>
    </row>
    <row r="2748" spans="2:17" s="173" customFormat="1" x14ac:dyDescent="0.35">
      <c r="B2748" s="198" t="s">
        <v>18</v>
      </c>
      <c r="C2748" s="198" t="s">
        <v>18</v>
      </c>
      <c r="D2748" s="198" t="s">
        <v>18</v>
      </c>
      <c r="E2748" s="200" t="s">
        <v>18</v>
      </c>
      <c r="F2748" s="200" t="s">
        <v>18</v>
      </c>
      <c r="G2748" s="569" t="s">
        <v>1496</v>
      </c>
      <c r="H2748" s="367"/>
      <c r="I2748" s="367"/>
      <c r="J2748" s="367"/>
      <c r="K2748" s="367"/>
      <c r="L2748" s="367"/>
      <c r="M2748" s="198" t="s">
        <v>18</v>
      </c>
      <c r="N2748" s="567" t="s">
        <v>18</v>
      </c>
      <c r="O2748" s="367"/>
      <c r="P2748" s="367"/>
      <c r="Q2748" s="136" t="s">
        <v>18</v>
      </c>
    </row>
    <row r="2749" spans="2:17" s="173" customFormat="1" x14ac:dyDescent="0.35">
      <c r="B2749" s="198"/>
      <c r="C2749" s="198"/>
      <c r="D2749" s="198"/>
      <c r="E2749" s="200"/>
      <c r="F2749" s="200"/>
      <c r="G2749" s="136"/>
      <c r="M2749" s="198"/>
      <c r="N2749" s="198"/>
      <c r="Q2749" s="136"/>
    </row>
    <row r="2750" spans="2:17" s="173" customFormat="1" x14ac:dyDescent="0.35">
      <c r="B2750" s="198" t="s">
        <v>18</v>
      </c>
      <c r="C2750" s="198" t="s">
        <v>18</v>
      </c>
      <c r="D2750" s="198" t="s">
        <v>18</v>
      </c>
      <c r="E2750" s="200" t="s">
        <v>18</v>
      </c>
      <c r="F2750" s="200" t="s">
        <v>18</v>
      </c>
      <c r="G2750" s="569" t="s">
        <v>1497</v>
      </c>
      <c r="H2750" s="367"/>
      <c r="I2750" s="367"/>
      <c r="J2750" s="367"/>
      <c r="K2750" s="367"/>
      <c r="L2750" s="367"/>
      <c r="M2750" s="198" t="s">
        <v>18</v>
      </c>
      <c r="N2750" s="567" t="s">
        <v>18</v>
      </c>
      <c r="O2750" s="367"/>
      <c r="P2750" s="367"/>
      <c r="Q2750" s="136" t="s">
        <v>18</v>
      </c>
    </row>
    <row r="2751" spans="2:17" s="173" customFormat="1" x14ac:dyDescent="0.35">
      <c r="B2751" s="198" t="s">
        <v>18</v>
      </c>
      <c r="C2751" s="198" t="s">
        <v>18</v>
      </c>
      <c r="D2751" s="198" t="s">
        <v>18</v>
      </c>
      <c r="E2751" s="200" t="s">
        <v>18</v>
      </c>
      <c r="F2751" s="200" t="s">
        <v>18</v>
      </c>
      <c r="G2751" s="569" t="s">
        <v>2012</v>
      </c>
      <c r="H2751" s="367"/>
      <c r="I2751" s="367"/>
      <c r="J2751" s="367"/>
      <c r="K2751" s="367"/>
      <c r="L2751" s="367"/>
      <c r="M2751" s="198" t="s">
        <v>18</v>
      </c>
      <c r="N2751" s="567" t="s">
        <v>18</v>
      </c>
      <c r="O2751" s="367"/>
      <c r="P2751" s="367"/>
      <c r="Q2751" s="136" t="s">
        <v>18</v>
      </c>
    </row>
    <row r="2752" spans="2:17" s="173" customFormat="1" x14ac:dyDescent="0.35">
      <c r="B2752" s="198" t="s">
        <v>18</v>
      </c>
      <c r="C2752" s="198" t="s">
        <v>18</v>
      </c>
      <c r="D2752" s="198" t="s">
        <v>18</v>
      </c>
      <c r="E2752" s="200" t="s">
        <v>18</v>
      </c>
      <c r="F2752" s="200" t="s">
        <v>18</v>
      </c>
      <c r="G2752" s="569" t="s">
        <v>1499</v>
      </c>
      <c r="H2752" s="367"/>
      <c r="I2752" s="367"/>
      <c r="J2752" s="367"/>
      <c r="K2752" s="367"/>
      <c r="L2752" s="367"/>
      <c r="M2752" s="198" t="s">
        <v>18</v>
      </c>
      <c r="N2752" s="567" t="s">
        <v>18</v>
      </c>
      <c r="O2752" s="367"/>
      <c r="P2752" s="367"/>
      <c r="Q2752" s="136" t="s">
        <v>18</v>
      </c>
    </row>
    <row r="2753" spans="2:17" x14ac:dyDescent="0.35">
      <c r="B2753" s="151" t="s">
        <v>18</v>
      </c>
      <c r="C2753" s="151" t="s">
        <v>18</v>
      </c>
      <c r="D2753" s="504" t="s">
        <v>38</v>
      </c>
      <c r="E2753" s="367"/>
      <c r="F2753" s="367"/>
      <c r="G2753" s="367"/>
      <c r="H2753" s="367"/>
      <c r="I2753" s="367"/>
      <c r="J2753" s="367"/>
      <c r="K2753" s="367"/>
      <c r="L2753" s="367"/>
      <c r="M2753" s="60" t="s">
        <v>13</v>
      </c>
      <c r="N2753" s="575">
        <v>119500</v>
      </c>
      <c r="O2753" s="367"/>
      <c r="P2753" s="367"/>
      <c r="Q2753" s="161" t="s">
        <v>189</v>
      </c>
    </row>
    <row r="2754" spans="2:17" x14ac:dyDescent="0.35">
      <c r="B2754" s="151" t="s">
        <v>18</v>
      </c>
      <c r="C2754" s="151" t="s">
        <v>18</v>
      </c>
      <c r="D2754" s="153" t="s">
        <v>18</v>
      </c>
      <c r="E2754" s="504" t="s">
        <v>39</v>
      </c>
      <c r="F2754" s="367"/>
      <c r="G2754" s="367"/>
      <c r="H2754" s="367"/>
      <c r="I2754" s="367"/>
      <c r="J2754" s="367"/>
      <c r="K2754" s="367"/>
      <c r="L2754" s="367"/>
      <c r="M2754" s="60" t="s">
        <v>13</v>
      </c>
      <c r="N2754" s="575">
        <v>39500</v>
      </c>
      <c r="O2754" s="367"/>
      <c r="P2754" s="367"/>
      <c r="Q2754" s="161" t="s">
        <v>189</v>
      </c>
    </row>
    <row r="2755" spans="2:17" x14ac:dyDescent="0.35">
      <c r="B2755" s="151" t="s">
        <v>18</v>
      </c>
      <c r="C2755" s="151" t="s">
        <v>18</v>
      </c>
      <c r="D2755" s="151" t="s">
        <v>18</v>
      </c>
      <c r="E2755" s="460" t="s">
        <v>41</v>
      </c>
      <c r="F2755" s="367"/>
      <c r="G2755" s="367"/>
      <c r="H2755" s="367"/>
      <c r="I2755" s="367"/>
      <c r="J2755" s="367"/>
      <c r="K2755" s="367"/>
      <c r="L2755" s="367"/>
      <c r="M2755" s="157" t="s">
        <v>190</v>
      </c>
      <c r="N2755" s="578">
        <v>3500</v>
      </c>
      <c r="O2755" s="367"/>
      <c r="P2755" s="367"/>
      <c r="Q2755" s="150" t="s">
        <v>189</v>
      </c>
    </row>
    <row r="2756" spans="2:17" x14ac:dyDescent="0.35">
      <c r="B2756" s="151" t="s">
        <v>18</v>
      </c>
      <c r="C2756" s="151" t="s">
        <v>18</v>
      </c>
      <c r="D2756" s="151" t="s">
        <v>18</v>
      </c>
      <c r="E2756" s="148" t="s">
        <v>18</v>
      </c>
      <c r="F2756" s="148" t="s">
        <v>18</v>
      </c>
      <c r="G2756" s="454" t="s">
        <v>1635</v>
      </c>
      <c r="H2756" s="367"/>
      <c r="I2756" s="367"/>
      <c r="J2756" s="367"/>
      <c r="K2756" s="367"/>
      <c r="L2756" s="367"/>
      <c r="M2756" s="151" t="s">
        <v>18</v>
      </c>
      <c r="N2756" s="460" t="s">
        <v>18</v>
      </c>
      <c r="O2756" s="367"/>
      <c r="P2756" s="367"/>
      <c r="Q2756" s="150" t="s">
        <v>18</v>
      </c>
    </row>
    <row r="2757" spans="2:17" x14ac:dyDescent="0.35">
      <c r="B2757" s="151"/>
      <c r="C2757" s="151"/>
      <c r="D2757" s="151"/>
      <c r="E2757" s="148"/>
      <c r="F2757" s="148"/>
      <c r="G2757" s="454" t="s">
        <v>1640</v>
      </c>
      <c r="H2757" s="367"/>
      <c r="I2757" s="367"/>
      <c r="J2757" s="367"/>
      <c r="K2757" s="367"/>
      <c r="L2757" s="367"/>
      <c r="M2757" s="151"/>
      <c r="N2757" s="460"/>
      <c r="O2757" s="367"/>
      <c r="P2757" s="367"/>
      <c r="Q2757" s="150"/>
    </row>
    <row r="2758" spans="2:17" x14ac:dyDescent="0.35">
      <c r="B2758" s="151" t="s">
        <v>18</v>
      </c>
      <c r="C2758" s="151" t="s">
        <v>18</v>
      </c>
      <c r="D2758" s="151" t="s">
        <v>18</v>
      </c>
      <c r="E2758" s="460" t="s">
        <v>42</v>
      </c>
      <c r="F2758" s="367"/>
      <c r="G2758" s="367"/>
      <c r="H2758" s="367"/>
      <c r="I2758" s="367"/>
      <c r="J2758" s="367"/>
      <c r="K2758" s="367"/>
      <c r="L2758" s="367"/>
      <c r="M2758" s="157" t="s">
        <v>190</v>
      </c>
      <c r="N2758" s="578">
        <v>36000</v>
      </c>
      <c r="O2758" s="367"/>
      <c r="P2758" s="367"/>
      <c r="Q2758" s="150" t="s">
        <v>189</v>
      </c>
    </row>
    <row r="2759" spans="2:17" x14ac:dyDescent="0.35">
      <c r="B2759" s="151" t="s">
        <v>18</v>
      </c>
      <c r="C2759" s="151" t="s">
        <v>18</v>
      </c>
      <c r="D2759" s="151" t="s">
        <v>18</v>
      </c>
      <c r="E2759" s="148" t="s">
        <v>18</v>
      </c>
      <c r="F2759" s="148" t="s">
        <v>18</v>
      </c>
      <c r="G2759" s="454" t="s">
        <v>1575</v>
      </c>
      <c r="H2759" s="367"/>
      <c r="I2759" s="367"/>
      <c r="J2759" s="367"/>
      <c r="K2759" s="367"/>
      <c r="L2759" s="367"/>
      <c r="M2759" s="151" t="s">
        <v>18</v>
      </c>
      <c r="N2759" s="460" t="s">
        <v>18</v>
      </c>
      <c r="O2759" s="367"/>
      <c r="P2759" s="367"/>
      <c r="Q2759" s="150" t="s">
        <v>18</v>
      </c>
    </row>
    <row r="2760" spans="2:17" x14ac:dyDescent="0.35">
      <c r="B2760" s="151"/>
      <c r="C2760" s="151"/>
      <c r="D2760" s="151"/>
      <c r="E2760" s="148"/>
      <c r="F2760" s="148"/>
      <c r="G2760" s="454" t="s">
        <v>1636</v>
      </c>
      <c r="H2760" s="367"/>
      <c r="I2760" s="367"/>
      <c r="J2760" s="367"/>
      <c r="K2760" s="367"/>
      <c r="L2760" s="367"/>
      <c r="M2760" s="151"/>
      <c r="N2760" s="460"/>
      <c r="O2760" s="367"/>
      <c r="P2760" s="367"/>
      <c r="Q2760" s="150"/>
    </row>
    <row r="2761" spans="2:17" x14ac:dyDescent="0.35">
      <c r="B2761" s="151" t="s">
        <v>18</v>
      </c>
      <c r="C2761" s="151" t="s">
        <v>18</v>
      </c>
      <c r="D2761" s="153" t="s">
        <v>18</v>
      </c>
      <c r="E2761" s="504" t="s">
        <v>43</v>
      </c>
      <c r="F2761" s="367"/>
      <c r="G2761" s="367"/>
      <c r="H2761" s="367"/>
      <c r="I2761" s="367"/>
      <c r="J2761" s="367"/>
      <c r="K2761" s="367"/>
      <c r="L2761" s="367"/>
      <c r="M2761" s="60" t="s">
        <v>13</v>
      </c>
      <c r="N2761" s="575">
        <v>35000</v>
      </c>
      <c r="O2761" s="367"/>
      <c r="P2761" s="367"/>
      <c r="Q2761" s="161" t="s">
        <v>189</v>
      </c>
    </row>
    <row r="2762" spans="2:17" x14ac:dyDescent="0.35">
      <c r="B2762" s="151" t="s">
        <v>18</v>
      </c>
      <c r="C2762" s="151" t="s">
        <v>18</v>
      </c>
      <c r="D2762" s="151" t="s">
        <v>18</v>
      </c>
      <c r="E2762" s="460" t="s">
        <v>46</v>
      </c>
      <c r="F2762" s="367"/>
      <c r="G2762" s="367"/>
      <c r="H2762" s="367"/>
      <c r="I2762" s="367"/>
      <c r="J2762" s="367"/>
      <c r="K2762" s="367"/>
      <c r="L2762" s="367"/>
      <c r="M2762" s="157" t="s">
        <v>18</v>
      </c>
      <c r="N2762" s="573" t="s">
        <v>18</v>
      </c>
      <c r="O2762" s="367"/>
      <c r="P2762" s="367"/>
      <c r="Q2762" s="150" t="s">
        <v>18</v>
      </c>
    </row>
    <row r="2763" spans="2:17" x14ac:dyDescent="0.35">
      <c r="B2763" s="151" t="s">
        <v>18</v>
      </c>
      <c r="C2763" s="151" t="s">
        <v>18</v>
      </c>
      <c r="D2763" s="151" t="s">
        <v>18</v>
      </c>
      <c r="E2763" s="151" t="s">
        <v>18</v>
      </c>
      <c r="F2763" s="398" t="s">
        <v>49</v>
      </c>
      <c r="G2763" s="367"/>
      <c r="H2763" s="367"/>
      <c r="I2763" s="367"/>
      <c r="J2763" s="367"/>
      <c r="K2763" s="367"/>
      <c r="L2763" s="367"/>
      <c r="M2763" s="40" t="s">
        <v>190</v>
      </c>
      <c r="N2763" s="500">
        <v>15000</v>
      </c>
      <c r="O2763" s="367"/>
      <c r="P2763" s="367"/>
      <c r="Q2763" s="51" t="s">
        <v>189</v>
      </c>
    </row>
    <row r="2764" spans="2:17" x14ac:dyDescent="0.35">
      <c r="B2764" s="151" t="s">
        <v>18</v>
      </c>
      <c r="C2764" s="151" t="s">
        <v>18</v>
      </c>
      <c r="D2764" s="151" t="s">
        <v>18</v>
      </c>
      <c r="E2764" s="148" t="s">
        <v>18</v>
      </c>
      <c r="F2764" s="148" t="s">
        <v>18</v>
      </c>
      <c r="G2764" s="454" t="s">
        <v>1581</v>
      </c>
      <c r="H2764" s="367"/>
      <c r="I2764" s="367"/>
      <c r="J2764" s="367"/>
      <c r="K2764" s="367"/>
      <c r="L2764" s="367"/>
      <c r="M2764" s="151" t="s">
        <v>18</v>
      </c>
      <c r="N2764" s="460" t="s">
        <v>18</v>
      </c>
      <c r="O2764" s="367"/>
      <c r="P2764" s="367"/>
      <c r="Q2764" s="150" t="s">
        <v>18</v>
      </c>
    </row>
    <row r="2765" spans="2:17" x14ac:dyDescent="0.35">
      <c r="B2765" s="151"/>
      <c r="C2765" s="151"/>
      <c r="D2765" s="151"/>
      <c r="E2765" s="148"/>
      <c r="F2765" s="148"/>
      <c r="G2765" s="454" t="s">
        <v>1637</v>
      </c>
      <c r="H2765" s="367"/>
      <c r="I2765" s="367"/>
      <c r="J2765" s="367"/>
      <c r="K2765" s="367"/>
      <c r="L2765" s="367"/>
      <c r="M2765" s="151"/>
      <c r="N2765" s="460"/>
      <c r="O2765" s="367"/>
      <c r="P2765" s="367"/>
      <c r="Q2765" s="150"/>
    </row>
    <row r="2766" spans="2:17" x14ac:dyDescent="0.35">
      <c r="B2766" s="151" t="s">
        <v>18</v>
      </c>
      <c r="C2766" s="151" t="s">
        <v>18</v>
      </c>
      <c r="D2766" s="151" t="s">
        <v>18</v>
      </c>
      <c r="E2766" s="151" t="s">
        <v>18</v>
      </c>
      <c r="F2766" s="398" t="s">
        <v>50</v>
      </c>
      <c r="G2766" s="367"/>
      <c r="H2766" s="367"/>
      <c r="I2766" s="367"/>
      <c r="J2766" s="367"/>
      <c r="K2766" s="367"/>
      <c r="L2766" s="367"/>
      <c r="M2766" s="40" t="s">
        <v>190</v>
      </c>
      <c r="N2766" s="500">
        <v>10000</v>
      </c>
      <c r="O2766" s="367"/>
      <c r="P2766" s="367"/>
      <c r="Q2766" s="51" t="s">
        <v>189</v>
      </c>
    </row>
    <row r="2767" spans="2:17" x14ac:dyDescent="0.35">
      <c r="B2767" s="151" t="s">
        <v>18</v>
      </c>
      <c r="C2767" s="151" t="s">
        <v>18</v>
      </c>
      <c r="D2767" s="151" t="s">
        <v>18</v>
      </c>
      <c r="E2767" s="148" t="s">
        <v>18</v>
      </c>
      <c r="F2767" s="148" t="s">
        <v>18</v>
      </c>
      <c r="G2767" s="454" t="s">
        <v>1638</v>
      </c>
      <c r="H2767" s="367"/>
      <c r="I2767" s="367"/>
      <c r="J2767" s="367"/>
      <c r="K2767" s="367"/>
      <c r="L2767" s="367"/>
      <c r="M2767" s="151" t="s">
        <v>18</v>
      </c>
      <c r="N2767" s="460" t="s">
        <v>18</v>
      </c>
      <c r="O2767" s="367"/>
      <c r="P2767" s="367"/>
      <c r="Q2767" s="150" t="s">
        <v>18</v>
      </c>
    </row>
    <row r="2768" spans="2:17" x14ac:dyDescent="0.35">
      <c r="B2768" s="151"/>
      <c r="C2768" s="151"/>
      <c r="D2768" s="151"/>
      <c r="E2768" s="148"/>
      <c r="F2768" s="148"/>
      <c r="G2768" s="454" t="s">
        <v>1639</v>
      </c>
      <c r="H2768" s="367"/>
      <c r="I2768" s="367"/>
      <c r="J2768" s="367"/>
      <c r="K2768" s="367"/>
      <c r="L2768" s="367"/>
      <c r="M2768" s="151"/>
      <c r="N2768" s="460"/>
      <c r="O2768" s="367"/>
      <c r="P2768" s="367"/>
      <c r="Q2768" s="150"/>
    </row>
    <row r="2769" spans="2:17" x14ac:dyDescent="0.35">
      <c r="B2769" s="151" t="s">
        <v>18</v>
      </c>
      <c r="C2769" s="151" t="s">
        <v>18</v>
      </c>
      <c r="D2769" s="151" t="s">
        <v>18</v>
      </c>
      <c r="E2769" s="460" t="s">
        <v>133</v>
      </c>
      <c r="F2769" s="367"/>
      <c r="G2769" s="367"/>
      <c r="H2769" s="367"/>
      <c r="I2769" s="367"/>
      <c r="J2769" s="367"/>
      <c r="K2769" s="367"/>
      <c r="L2769" s="367"/>
      <c r="M2769" s="157" t="s">
        <v>190</v>
      </c>
      <c r="N2769" s="578">
        <v>10000</v>
      </c>
      <c r="O2769" s="367"/>
      <c r="P2769" s="367"/>
      <c r="Q2769" s="150" t="s">
        <v>189</v>
      </c>
    </row>
    <row r="2770" spans="2:17" x14ac:dyDescent="0.35">
      <c r="B2770" s="151" t="s">
        <v>18</v>
      </c>
      <c r="C2770" s="151" t="s">
        <v>18</v>
      </c>
      <c r="D2770" s="151" t="s">
        <v>18</v>
      </c>
      <c r="E2770" s="148" t="s">
        <v>18</v>
      </c>
      <c r="F2770" s="148" t="s">
        <v>18</v>
      </c>
      <c r="G2770" s="454" t="s">
        <v>1528</v>
      </c>
      <c r="H2770" s="367"/>
      <c r="I2770" s="367"/>
      <c r="J2770" s="367"/>
      <c r="K2770" s="367"/>
      <c r="L2770" s="367"/>
      <c r="M2770" s="151" t="s">
        <v>18</v>
      </c>
      <c r="N2770" s="460" t="s">
        <v>18</v>
      </c>
      <c r="O2770" s="367"/>
      <c r="P2770" s="367"/>
      <c r="Q2770" s="150" t="s">
        <v>18</v>
      </c>
    </row>
    <row r="2771" spans="2:17" x14ac:dyDescent="0.35">
      <c r="B2771" s="151"/>
      <c r="C2771" s="151"/>
      <c r="D2771" s="151"/>
      <c r="E2771" s="148"/>
      <c r="F2771" s="148"/>
      <c r="G2771" s="454" t="s">
        <v>1529</v>
      </c>
      <c r="H2771" s="367"/>
      <c r="I2771" s="367"/>
      <c r="J2771" s="367"/>
      <c r="K2771" s="367"/>
      <c r="L2771" s="367"/>
      <c r="M2771" s="151"/>
      <c r="N2771" s="460"/>
      <c r="O2771" s="367"/>
      <c r="P2771" s="367"/>
      <c r="Q2771" s="150"/>
    </row>
    <row r="2772" spans="2:17" x14ac:dyDescent="0.35">
      <c r="B2772" s="151" t="s">
        <v>18</v>
      </c>
      <c r="C2772" s="151" t="s">
        <v>18</v>
      </c>
      <c r="D2772" s="153" t="s">
        <v>18</v>
      </c>
      <c r="E2772" s="504" t="s">
        <v>134</v>
      </c>
      <c r="F2772" s="367"/>
      <c r="G2772" s="367"/>
      <c r="H2772" s="367"/>
      <c r="I2772" s="367"/>
      <c r="J2772" s="367"/>
      <c r="K2772" s="367"/>
      <c r="L2772" s="367"/>
      <c r="M2772" s="60" t="s">
        <v>13</v>
      </c>
      <c r="N2772" s="575">
        <v>45000</v>
      </c>
      <c r="O2772" s="367"/>
      <c r="P2772" s="367"/>
      <c r="Q2772" s="161" t="s">
        <v>189</v>
      </c>
    </row>
    <row r="2773" spans="2:17" x14ac:dyDescent="0.35">
      <c r="B2773" s="151" t="s">
        <v>18</v>
      </c>
      <c r="C2773" s="151" t="s">
        <v>18</v>
      </c>
      <c r="D2773" s="151" t="s">
        <v>18</v>
      </c>
      <c r="E2773" s="460" t="s">
        <v>144</v>
      </c>
      <c r="F2773" s="367"/>
      <c r="G2773" s="367"/>
      <c r="H2773" s="367"/>
      <c r="I2773" s="367"/>
      <c r="J2773" s="367"/>
      <c r="K2773" s="367"/>
      <c r="L2773" s="367"/>
      <c r="M2773" s="156" t="s">
        <v>190</v>
      </c>
      <c r="N2773" s="579">
        <v>15000</v>
      </c>
      <c r="O2773" s="367"/>
      <c r="P2773" s="367"/>
      <c r="Q2773" s="62" t="s">
        <v>189</v>
      </c>
    </row>
    <row r="2774" spans="2:17" x14ac:dyDescent="0.35">
      <c r="B2774" s="160" t="s">
        <v>18</v>
      </c>
      <c r="C2774" s="160" t="s">
        <v>18</v>
      </c>
      <c r="D2774" s="160" t="s">
        <v>18</v>
      </c>
      <c r="E2774" s="148" t="s">
        <v>18</v>
      </c>
      <c r="F2774" s="148" t="s">
        <v>18</v>
      </c>
      <c r="G2774" s="454" t="s">
        <v>1641</v>
      </c>
      <c r="H2774" s="367"/>
      <c r="I2774" s="367"/>
      <c r="J2774" s="367"/>
      <c r="K2774" s="367"/>
      <c r="L2774" s="367"/>
      <c r="M2774" s="160" t="s">
        <v>18</v>
      </c>
      <c r="N2774" s="580" t="s">
        <v>18</v>
      </c>
      <c r="O2774" s="367"/>
      <c r="P2774" s="367"/>
      <c r="Q2774" s="62" t="s">
        <v>18</v>
      </c>
    </row>
    <row r="2775" spans="2:17" x14ac:dyDescent="0.35">
      <c r="B2775" s="151"/>
      <c r="C2775" s="151"/>
      <c r="D2775" s="151"/>
      <c r="E2775" s="148"/>
      <c r="F2775" s="148"/>
      <c r="G2775" s="454" t="s">
        <v>1642</v>
      </c>
      <c r="H2775" s="367"/>
      <c r="I2775" s="367"/>
      <c r="J2775" s="367"/>
      <c r="K2775" s="367"/>
      <c r="L2775" s="367"/>
      <c r="M2775" s="151"/>
      <c r="N2775" s="460"/>
      <c r="O2775" s="367"/>
      <c r="P2775" s="367"/>
      <c r="Q2775" s="150"/>
    </row>
    <row r="2776" spans="2:17" x14ac:dyDescent="0.35">
      <c r="B2776" s="151" t="s">
        <v>18</v>
      </c>
      <c r="C2776" s="151" t="s">
        <v>18</v>
      </c>
      <c r="D2776" s="151" t="s">
        <v>18</v>
      </c>
      <c r="E2776" s="460" t="s">
        <v>136</v>
      </c>
      <c r="F2776" s="367"/>
      <c r="G2776" s="367"/>
      <c r="H2776" s="367"/>
      <c r="I2776" s="367"/>
      <c r="J2776" s="367"/>
      <c r="K2776" s="367"/>
      <c r="L2776" s="367"/>
      <c r="M2776" s="157" t="s">
        <v>190</v>
      </c>
      <c r="N2776" s="578">
        <v>30000</v>
      </c>
      <c r="O2776" s="367"/>
      <c r="P2776" s="367"/>
      <c r="Q2776" s="150" t="s">
        <v>189</v>
      </c>
    </row>
    <row r="2777" spans="2:17" x14ac:dyDescent="0.35">
      <c r="B2777" s="151" t="s">
        <v>18</v>
      </c>
      <c r="C2777" s="151" t="s">
        <v>18</v>
      </c>
      <c r="D2777" s="151" t="s">
        <v>18</v>
      </c>
      <c r="E2777" s="148" t="s">
        <v>18</v>
      </c>
      <c r="F2777" s="148" t="s">
        <v>18</v>
      </c>
      <c r="G2777" s="454" t="s">
        <v>1643</v>
      </c>
      <c r="H2777" s="367"/>
      <c r="I2777" s="367"/>
      <c r="J2777" s="367"/>
      <c r="K2777" s="367"/>
      <c r="L2777" s="367"/>
      <c r="M2777" s="151" t="s">
        <v>18</v>
      </c>
      <c r="N2777" s="460" t="s">
        <v>18</v>
      </c>
      <c r="O2777" s="367"/>
      <c r="P2777" s="367"/>
      <c r="Q2777" s="150" t="s">
        <v>18</v>
      </c>
    </row>
    <row r="2778" spans="2:17" x14ac:dyDescent="0.35">
      <c r="B2778" s="151"/>
      <c r="C2778" s="151"/>
      <c r="D2778" s="151"/>
      <c r="E2778" s="148"/>
      <c r="F2778" s="148"/>
      <c r="G2778" s="454" t="s">
        <v>1644</v>
      </c>
      <c r="H2778" s="367"/>
      <c r="I2778" s="367"/>
      <c r="J2778" s="367"/>
      <c r="K2778" s="367"/>
      <c r="L2778" s="367"/>
      <c r="M2778" s="151"/>
      <c r="N2778" s="460"/>
      <c r="O2778" s="367"/>
      <c r="P2778" s="367"/>
      <c r="Q2778" s="150"/>
    </row>
    <row r="2779" spans="2:17" x14ac:dyDescent="0.35">
      <c r="B2779" s="151"/>
      <c r="C2779" s="151"/>
      <c r="D2779" s="151"/>
      <c r="E2779" s="148"/>
      <c r="F2779" s="148"/>
      <c r="G2779" s="454" t="s">
        <v>1645</v>
      </c>
      <c r="H2779" s="367"/>
      <c r="I2779" s="367"/>
      <c r="J2779" s="367"/>
      <c r="K2779" s="367"/>
      <c r="L2779" s="367"/>
      <c r="M2779" s="151"/>
      <c r="N2779" s="460"/>
      <c r="O2779" s="367"/>
      <c r="P2779" s="367"/>
      <c r="Q2779" s="150"/>
    </row>
    <row r="2780" spans="2:17" x14ac:dyDescent="0.35">
      <c r="B2780" s="151" t="s">
        <v>18</v>
      </c>
      <c r="C2780" s="151" t="s">
        <v>18</v>
      </c>
      <c r="D2780" s="504" t="s">
        <v>150</v>
      </c>
      <c r="E2780" s="504"/>
      <c r="F2780" s="504"/>
      <c r="G2780" s="504"/>
      <c r="H2780" s="504"/>
      <c r="I2780" s="504"/>
      <c r="J2780" s="504"/>
      <c r="K2780" s="504"/>
      <c r="L2780" s="504"/>
      <c r="M2780" s="60" t="s">
        <v>13</v>
      </c>
      <c r="N2780" s="575">
        <v>2500</v>
      </c>
      <c r="O2780" s="575"/>
      <c r="P2780" s="575"/>
      <c r="Q2780" s="161" t="s">
        <v>189</v>
      </c>
    </row>
    <row r="2781" spans="2:17" x14ac:dyDescent="0.35">
      <c r="B2781" s="151" t="s">
        <v>18</v>
      </c>
      <c r="C2781" s="151" t="s">
        <v>18</v>
      </c>
      <c r="D2781" s="153"/>
      <c r="E2781" s="504" t="s">
        <v>151</v>
      </c>
      <c r="F2781" s="367"/>
      <c r="G2781" s="367"/>
      <c r="H2781" s="367"/>
      <c r="I2781" s="367"/>
      <c r="J2781" s="367"/>
      <c r="K2781" s="367"/>
      <c r="L2781" s="367"/>
      <c r="M2781" s="60" t="s">
        <v>13</v>
      </c>
      <c r="N2781" s="575">
        <v>2500</v>
      </c>
      <c r="O2781" s="367"/>
      <c r="P2781" s="367"/>
      <c r="Q2781" s="161" t="s">
        <v>189</v>
      </c>
    </row>
    <row r="2782" spans="2:17" x14ac:dyDescent="0.35">
      <c r="B2782" s="151" t="s">
        <v>18</v>
      </c>
      <c r="C2782" s="151" t="s">
        <v>18</v>
      </c>
      <c r="D2782" s="151" t="s">
        <v>18</v>
      </c>
      <c r="E2782" s="460" t="s">
        <v>152</v>
      </c>
      <c r="F2782" s="367"/>
      <c r="G2782" s="367"/>
      <c r="H2782" s="367"/>
      <c r="I2782" s="367"/>
      <c r="J2782" s="367"/>
      <c r="K2782" s="367"/>
      <c r="L2782" s="367"/>
      <c r="M2782" s="156" t="s">
        <v>18</v>
      </c>
      <c r="N2782" s="583" t="s">
        <v>18</v>
      </c>
      <c r="O2782" s="367"/>
      <c r="P2782" s="367"/>
      <c r="Q2782" s="62" t="s">
        <v>18</v>
      </c>
    </row>
    <row r="2783" spans="2:17" s="165" customFormat="1" x14ac:dyDescent="0.35">
      <c r="B2783" s="168" t="s">
        <v>18</v>
      </c>
      <c r="C2783" s="168" t="s">
        <v>18</v>
      </c>
      <c r="D2783" s="168" t="s">
        <v>18</v>
      </c>
      <c r="E2783" s="168" t="s">
        <v>18</v>
      </c>
      <c r="F2783" s="398" t="s">
        <v>154</v>
      </c>
      <c r="G2783" s="367"/>
      <c r="H2783" s="367"/>
      <c r="I2783" s="367"/>
      <c r="J2783" s="367"/>
      <c r="K2783" s="367"/>
      <c r="L2783" s="367"/>
      <c r="M2783" s="40" t="s">
        <v>190</v>
      </c>
      <c r="N2783" s="500">
        <v>2500</v>
      </c>
      <c r="O2783" s="367"/>
      <c r="P2783" s="367"/>
      <c r="Q2783" s="51" t="s">
        <v>189</v>
      </c>
    </row>
    <row r="2784" spans="2:17" s="165" customFormat="1" x14ac:dyDescent="0.35">
      <c r="B2784" s="168" t="s">
        <v>18</v>
      </c>
      <c r="C2784" s="168" t="s">
        <v>18</v>
      </c>
      <c r="D2784" s="168" t="s">
        <v>18</v>
      </c>
      <c r="E2784" s="166" t="s">
        <v>18</v>
      </c>
      <c r="F2784" s="166" t="s">
        <v>18</v>
      </c>
      <c r="G2784" s="454" t="s">
        <v>1997</v>
      </c>
      <c r="H2784" s="367"/>
      <c r="I2784" s="367"/>
      <c r="J2784" s="367"/>
      <c r="K2784" s="367"/>
      <c r="L2784" s="367"/>
      <c r="M2784" s="168" t="s">
        <v>18</v>
      </c>
      <c r="N2784" s="460" t="s">
        <v>18</v>
      </c>
      <c r="O2784" s="367"/>
      <c r="P2784" s="367"/>
      <c r="Q2784" s="167" t="s">
        <v>18</v>
      </c>
    </row>
    <row r="2785" spans="2:17" s="165" customFormat="1" x14ac:dyDescent="0.35">
      <c r="B2785" s="168" t="s">
        <v>18</v>
      </c>
      <c r="C2785" s="168" t="s">
        <v>18</v>
      </c>
      <c r="D2785" s="168" t="s">
        <v>18</v>
      </c>
      <c r="E2785" s="166" t="s">
        <v>18</v>
      </c>
      <c r="F2785" s="166" t="s">
        <v>18</v>
      </c>
      <c r="G2785" s="454" t="s">
        <v>1996</v>
      </c>
      <c r="H2785" s="367"/>
      <c r="I2785" s="367"/>
      <c r="J2785" s="367"/>
      <c r="K2785" s="367"/>
      <c r="L2785" s="367"/>
      <c r="M2785" s="168" t="s">
        <v>18</v>
      </c>
      <c r="N2785" s="460" t="s">
        <v>18</v>
      </c>
      <c r="O2785" s="367"/>
      <c r="P2785" s="367"/>
      <c r="Q2785" s="167" t="s">
        <v>18</v>
      </c>
    </row>
    <row r="2786" spans="2:17" s="165" customFormat="1" x14ac:dyDescent="0.35">
      <c r="B2786" s="168"/>
      <c r="C2786" s="168"/>
      <c r="D2786" s="168"/>
      <c r="E2786" s="168"/>
      <c r="F2786" s="166"/>
      <c r="G2786" s="165" t="s">
        <v>2017</v>
      </c>
      <c r="M2786" s="40"/>
      <c r="N2786" s="169"/>
      <c r="Q2786" s="51"/>
    </row>
    <row r="2787" spans="2:17" x14ac:dyDescent="0.35">
      <c r="B2787" s="153" t="s">
        <v>18</v>
      </c>
      <c r="C2787" s="504" t="s">
        <v>198</v>
      </c>
      <c r="D2787" s="367"/>
      <c r="E2787" s="367"/>
      <c r="F2787" s="367"/>
      <c r="G2787" s="367"/>
      <c r="H2787" s="367"/>
      <c r="I2787" s="367"/>
      <c r="J2787" s="367"/>
      <c r="K2787" s="367"/>
      <c r="L2787" s="367"/>
      <c r="M2787" s="60" t="s">
        <v>13</v>
      </c>
      <c r="N2787" s="575">
        <v>2752020</v>
      </c>
      <c r="O2787" s="367"/>
      <c r="P2787" s="367"/>
      <c r="Q2787" s="161" t="s">
        <v>189</v>
      </c>
    </row>
    <row r="2788" spans="2:17" x14ac:dyDescent="0.35">
      <c r="B2788" s="151" t="s">
        <v>18</v>
      </c>
      <c r="C2788" s="151" t="s">
        <v>18</v>
      </c>
      <c r="D2788" s="504" t="s">
        <v>25</v>
      </c>
      <c r="E2788" s="367"/>
      <c r="F2788" s="367"/>
      <c r="G2788" s="367"/>
      <c r="H2788" s="367"/>
      <c r="I2788" s="367"/>
      <c r="J2788" s="367"/>
      <c r="K2788" s="367"/>
      <c r="L2788" s="367"/>
      <c r="M2788" s="60" t="s">
        <v>13</v>
      </c>
      <c r="N2788" s="575">
        <v>553860</v>
      </c>
      <c r="O2788" s="367"/>
      <c r="P2788" s="367"/>
      <c r="Q2788" s="161" t="s">
        <v>189</v>
      </c>
    </row>
    <row r="2789" spans="2:17" x14ac:dyDescent="0.35">
      <c r="B2789" s="151" t="s">
        <v>18</v>
      </c>
      <c r="C2789" s="151" t="s">
        <v>18</v>
      </c>
      <c r="D2789" s="153" t="s">
        <v>18</v>
      </c>
      <c r="E2789" s="460" t="s">
        <v>32</v>
      </c>
      <c r="F2789" s="367"/>
      <c r="G2789" s="367"/>
      <c r="H2789" s="367"/>
      <c r="I2789" s="367"/>
      <c r="J2789" s="367"/>
      <c r="K2789" s="367"/>
      <c r="L2789" s="367"/>
      <c r="M2789" s="60" t="s">
        <v>13</v>
      </c>
      <c r="N2789" s="575">
        <v>553860</v>
      </c>
      <c r="O2789" s="367"/>
      <c r="P2789" s="367"/>
      <c r="Q2789" s="161" t="s">
        <v>189</v>
      </c>
    </row>
    <row r="2790" spans="2:17" x14ac:dyDescent="0.35">
      <c r="B2790" s="151" t="s">
        <v>18</v>
      </c>
      <c r="C2790" s="151" t="s">
        <v>18</v>
      </c>
      <c r="D2790" s="151" t="s">
        <v>18</v>
      </c>
      <c r="E2790" s="460" t="s">
        <v>36</v>
      </c>
      <c r="F2790" s="367"/>
      <c r="G2790" s="367"/>
      <c r="H2790" s="367"/>
      <c r="I2790" s="367"/>
      <c r="J2790" s="367"/>
      <c r="K2790" s="367"/>
      <c r="L2790" s="367"/>
      <c r="M2790" s="156" t="s">
        <v>190</v>
      </c>
      <c r="N2790" s="579">
        <v>280320</v>
      </c>
      <c r="O2790" s="367"/>
      <c r="P2790" s="367"/>
      <c r="Q2790" s="62" t="s">
        <v>189</v>
      </c>
    </row>
    <row r="2791" spans="2:17" x14ac:dyDescent="0.35">
      <c r="B2791" s="160" t="s">
        <v>18</v>
      </c>
      <c r="C2791" s="160" t="s">
        <v>18</v>
      </c>
      <c r="D2791" s="160" t="s">
        <v>18</v>
      </c>
      <c r="E2791" s="148" t="s">
        <v>18</v>
      </c>
      <c r="F2791" s="148" t="s">
        <v>18</v>
      </c>
      <c r="G2791" s="454" t="s">
        <v>1487</v>
      </c>
      <c r="H2791" s="367"/>
      <c r="I2791" s="367"/>
      <c r="J2791" s="367"/>
      <c r="K2791" s="367"/>
      <c r="L2791" s="367"/>
      <c r="M2791" s="160" t="s">
        <v>18</v>
      </c>
      <c r="N2791" s="580" t="s">
        <v>18</v>
      </c>
      <c r="O2791" s="367"/>
      <c r="P2791" s="367"/>
      <c r="Q2791" s="62" t="s">
        <v>18</v>
      </c>
    </row>
    <row r="2792" spans="2:17" x14ac:dyDescent="0.35">
      <c r="B2792" s="151"/>
      <c r="C2792" s="151"/>
      <c r="D2792" s="151"/>
      <c r="E2792" s="148"/>
      <c r="F2792" s="148"/>
      <c r="G2792" s="454" t="s">
        <v>1653</v>
      </c>
      <c r="H2792" s="367"/>
      <c r="I2792" s="367"/>
      <c r="J2792" s="367"/>
      <c r="K2792" s="367"/>
      <c r="L2792" s="367"/>
      <c r="M2792" s="151"/>
      <c r="N2792" s="460"/>
      <c r="O2792" s="367"/>
      <c r="P2792" s="367"/>
      <c r="Q2792" s="150"/>
    </row>
    <row r="2793" spans="2:17" x14ac:dyDescent="0.35">
      <c r="B2793" s="151" t="s">
        <v>18</v>
      </c>
      <c r="C2793" s="151" t="s">
        <v>18</v>
      </c>
      <c r="D2793" s="151" t="s">
        <v>18</v>
      </c>
      <c r="E2793" s="460" t="s">
        <v>34</v>
      </c>
      <c r="F2793" s="367"/>
      <c r="G2793" s="367"/>
      <c r="H2793" s="367"/>
      <c r="I2793" s="367"/>
      <c r="J2793" s="367"/>
      <c r="K2793" s="367"/>
      <c r="L2793" s="367"/>
      <c r="M2793" s="157" t="s">
        <v>190</v>
      </c>
      <c r="N2793" s="578">
        <v>78000</v>
      </c>
      <c r="O2793" s="367"/>
      <c r="P2793" s="367"/>
      <c r="Q2793" s="150" t="s">
        <v>189</v>
      </c>
    </row>
    <row r="2794" spans="2:17" x14ac:dyDescent="0.35">
      <c r="B2794" s="151" t="s">
        <v>18</v>
      </c>
      <c r="C2794" s="151" t="s">
        <v>18</v>
      </c>
      <c r="D2794" s="151" t="s">
        <v>18</v>
      </c>
      <c r="E2794" s="148" t="s">
        <v>18</v>
      </c>
      <c r="F2794" s="148" t="s">
        <v>18</v>
      </c>
      <c r="G2794" s="454" t="s">
        <v>1565</v>
      </c>
      <c r="H2794" s="367"/>
      <c r="I2794" s="367"/>
      <c r="J2794" s="367"/>
      <c r="K2794" s="367"/>
      <c r="L2794" s="367"/>
      <c r="M2794" s="151" t="s">
        <v>18</v>
      </c>
      <c r="N2794" s="460" t="s">
        <v>18</v>
      </c>
      <c r="O2794" s="367"/>
      <c r="P2794" s="367"/>
      <c r="Q2794" s="150" t="s">
        <v>18</v>
      </c>
    </row>
    <row r="2795" spans="2:17" x14ac:dyDescent="0.35">
      <c r="B2795" s="151"/>
      <c r="C2795" s="151"/>
      <c r="D2795" s="151"/>
      <c r="E2795" s="148"/>
      <c r="F2795" s="148"/>
      <c r="G2795" s="454" t="s">
        <v>1566</v>
      </c>
      <c r="H2795" s="367"/>
      <c r="I2795" s="367"/>
      <c r="J2795" s="367"/>
      <c r="K2795" s="367"/>
      <c r="L2795" s="367"/>
      <c r="M2795" s="151"/>
      <c r="N2795" s="460"/>
      <c r="O2795" s="367"/>
      <c r="P2795" s="367"/>
      <c r="Q2795" s="150"/>
    </row>
    <row r="2796" spans="2:17" x14ac:dyDescent="0.35">
      <c r="B2796" s="151"/>
      <c r="C2796" s="151"/>
      <c r="D2796" s="151"/>
      <c r="E2796" s="148"/>
      <c r="F2796" s="148"/>
      <c r="G2796" s="454" t="s">
        <v>1654</v>
      </c>
      <c r="H2796" s="367"/>
      <c r="I2796" s="367"/>
      <c r="J2796" s="367"/>
      <c r="K2796" s="367"/>
      <c r="L2796" s="367"/>
      <c r="M2796" s="151"/>
      <c r="N2796" s="460"/>
      <c r="O2796" s="367"/>
      <c r="P2796" s="367"/>
      <c r="Q2796" s="150"/>
    </row>
    <row r="2797" spans="2:17" x14ac:dyDescent="0.35">
      <c r="B2797" s="151" t="s">
        <v>18</v>
      </c>
      <c r="C2797" s="151" t="s">
        <v>18</v>
      </c>
      <c r="D2797" s="151" t="s">
        <v>18</v>
      </c>
      <c r="E2797" s="460" t="s">
        <v>33</v>
      </c>
      <c r="F2797" s="367"/>
      <c r="G2797" s="367"/>
      <c r="H2797" s="367"/>
      <c r="I2797" s="367"/>
      <c r="J2797" s="367"/>
      <c r="K2797" s="367"/>
      <c r="L2797" s="367"/>
      <c r="M2797" s="157" t="s">
        <v>190</v>
      </c>
      <c r="N2797" s="578">
        <v>151200</v>
      </c>
      <c r="O2797" s="367"/>
      <c r="P2797" s="367"/>
      <c r="Q2797" s="150" t="s">
        <v>189</v>
      </c>
    </row>
    <row r="2798" spans="2:17" x14ac:dyDescent="0.35">
      <c r="B2798" s="151" t="s">
        <v>18</v>
      </c>
      <c r="C2798" s="151" t="s">
        <v>18</v>
      </c>
      <c r="D2798" s="151" t="s">
        <v>18</v>
      </c>
      <c r="E2798" s="148" t="s">
        <v>18</v>
      </c>
      <c r="F2798" s="148" t="s">
        <v>18</v>
      </c>
      <c r="G2798" s="454" t="s">
        <v>1655</v>
      </c>
      <c r="H2798" s="367"/>
      <c r="I2798" s="367"/>
      <c r="J2798" s="367"/>
      <c r="K2798" s="367"/>
      <c r="L2798" s="367"/>
      <c r="M2798" s="151" t="s">
        <v>18</v>
      </c>
      <c r="N2798" s="460" t="s">
        <v>18</v>
      </c>
      <c r="O2798" s="367"/>
      <c r="P2798" s="367"/>
      <c r="Q2798" s="150" t="s">
        <v>18</v>
      </c>
    </row>
    <row r="2799" spans="2:17" x14ac:dyDescent="0.35">
      <c r="B2799" s="151"/>
      <c r="C2799" s="151"/>
      <c r="D2799" s="151"/>
      <c r="E2799" s="148"/>
      <c r="F2799" s="148"/>
      <c r="G2799" s="454" t="s">
        <v>1656</v>
      </c>
      <c r="H2799" s="367"/>
      <c r="I2799" s="367"/>
      <c r="J2799" s="367"/>
      <c r="K2799" s="367"/>
      <c r="L2799" s="367"/>
      <c r="M2799" s="151"/>
      <c r="N2799" s="460"/>
      <c r="O2799" s="367"/>
      <c r="P2799" s="367"/>
      <c r="Q2799" s="150"/>
    </row>
    <row r="2800" spans="2:17" x14ac:dyDescent="0.35">
      <c r="B2800" s="151" t="s">
        <v>18</v>
      </c>
      <c r="C2800" s="151" t="s">
        <v>18</v>
      </c>
      <c r="D2800" s="151" t="s">
        <v>18</v>
      </c>
      <c r="E2800" s="460" t="s">
        <v>35</v>
      </c>
      <c r="F2800" s="367"/>
      <c r="G2800" s="367"/>
      <c r="H2800" s="367"/>
      <c r="I2800" s="367"/>
      <c r="J2800" s="367"/>
      <c r="K2800" s="367"/>
      <c r="L2800" s="367"/>
      <c r="M2800" s="157" t="s">
        <v>190</v>
      </c>
      <c r="N2800" s="578">
        <v>44340</v>
      </c>
      <c r="O2800" s="367"/>
      <c r="P2800" s="367"/>
      <c r="Q2800" s="150" t="s">
        <v>189</v>
      </c>
    </row>
    <row r="2801" spans="2:17" x14ac:dyDescent="0.35">
      <c r="B2801" s="151" t="s">
        <v>18</v>
      </c>
      <c r="C2801" s="151" t="s">
        <v>18</v>
      </c>
      <c r="D2801" s="151" t="s">
        <v>18</v>
      </c>
      <c r="E2801" s="148" t="s">
        <v>18</v>
      </c>
      <c r="F2801" s="148" t="s">
        <v>18</v>
      </c>
      <c r="G2801" s="454" t="s">
        <v>1657</v>
      </c>
      <c r="H2801" s="367"/>
      <c r="I2801" s="367"/>
      <c r="J2801" s="367"/>
      <c r="K2801" s="367"/>
      <c r="L2801" s="367"/>
      <c r="M2801" s="151" t="s">
        <v>18</v>
      </c>
      <c r="N2801" s="460" t="s">
        <v>18</v>
      </c>
      <c r="O2801" s="367"/>
      <c r="P2801" s="367"/>
      <c r="Q2801" s="150" t="s">
        <v>18</v>
      </c>
    </row>
    <row r="2802" spans="2:17" x14ac:dyDescent="0.35">
      <c r="B2802" s="151"/>
      <c r="C2802" s="151"/>
      <c r="D2802" s="151"/>
      <c r="E2802" s="148"/>
      <c r="F2802" s="148"/>
      <c r="G2802" s="454" t="s">
        <v>1572</v>
      </c>
      <c r="H2802" s="367"/>
      <c r="I2802" s="367"/>
      <c r="J2802" s="367"/>
      <c r="K2802" s="367"/>
      <c r="L2802" s="367"/>
      <c r="M2802" s="151"/>
      <c r="N2802" s="460"/>
      <c r="O2802" s="367"/>
      <c r="P2802" s="367"/>
      <c r="Q2802" s="150"/>
    </row>
    <row r="2803" spans="2:17" x14ac:dyDescent="0.35">
      <c r="B2803" s="151"/>
      <c r="C2803" s="151"/>
      <c r="D2803" s="151"/>
      <c r="E2803" s="148"/>
      <c r="F2803" s="148"/>
      <c r="G2803" s="454" t="s">
        <v>1658</v>
      </c>
      <c r="H2803" s="367"/>
      <c r="I2803" s="367"/>
      <c r="J2803" s="367"/>
      <c r="K2803" s="367"/>
      <c r="L2803" s="367"/>
      <c r="M2803" s="151"/>
      <c r="N2803" s="460"/>
      <c r="O2803" s="367"/>
      <c r="P2803" s="367"/>
      <c r="Q2803" s="150"/>
    </row>
    <row r="2804" spans="2:17" x14ac:dyDescent="0.35">
      <c r="B2804" s="151"/>
      <c r="C2804" s="151"/>
      <c r="D2804" s="151"/>
      <c r="E2804" s="148"/>
      <c r="F2804" s="148"/>
      <c r="G2804" s="454" t="s">
        <v>1659</v>
      </c>
      <c r="H2804" s="367"/>
      <c r="I2804" s="367"/>
      <c r="J2804" s="367"/>
      <c r="K2804" s="367"/>
      <c r="L2804" s="367"/>
      <c r="M2804" s="151"/>
      <c r="N2804" s="460"/>
      <c r="O2804" s="367"/>
      <c r="P2804" s="367"/>
      <c r="Q2804" s="150"/>
    </row>
    <row r="2805" spans="2:17" x14ac:dyDescent="0.35">
      <c r="B2805" s="151" t="s">
        <v>18</v>
      </c>
      <c r="C2805" s="151" t="s">
        <v>18</v>
      </c>
      <c r="D2805" s="504" t="s">
        <v>38</v>
      </c>
      <c r="E2805" s="367"/>
      <c r="F2805" s="367"/>
      <c r="G2805" s="367"/>
      <c r="H2805" s="367"/>
      <c r="I2805" s="367"/>
      <c r="J2805" s="367"/>
      <c r="K2805" s="367"/>
      <c r="L2805" s="367"/>
      <c r="M2805" s="60" t="s">
        <v>13</v>
      </c>
      <c r="N2805" s="575">
        <v>845760</v>
      </c>
      <c r="O2805" s="367"/>
      <c r="P2805" s="367"/>
      <c r="Q2805" s="161" t="s">
        <v>189</v>
      </c>
    </row>
    <row r="2806" spans="2:17" x14ac:dyDescent="0.35">
      <c r="B2806" s="151" t="s">
        <v>18</v>
      </c>
      <c r="C2806" s="151" t="s">
        <v>18</v>
      </c>
      <c r="D2806" s="153" t="s">
        <v>18</v>
      </c>
      <c r="E2806" s="504" t="s">
        <v>43</v>
      </c>
      <c r="F2806" s="367"/>
      <c r="G2806" s="367"/>
      <c r="H2806" s="367"/>
      <c r="I2806" s="367"/>
      <c r="J2806" s="367"/>
      <c r="K2806" s="367"/>
      <c r="L2806" s="367"/>
      <c r="M2806" s="60" t="s">
        <v>13</v>
      </c>
      <c r="N2806" s="575">
        <v>214000</v>
      </c>
      <c r="O2806" s="367"/>
      <c r="P2806" s="367"/>
      <c r="Q2806" s="161" t="s">
        <v>189</v>
      </c>
    </row>
    <row r="2807" spans="2:17" x14ac:dyDescent="0.35">
      <c r="B2807" s="151" t="s">
        <v>18</v>
      </c>
      <c r="C2807" s="151" t="s">
        <v>18</v>
      </c>
      <c r="D2807" s="151" t="s">
        <v>18</v>
      </c>
      <c r="E2807" s="460" t="s">
        <v>44</v>
      </c>
      <c r="F2807" s="367"/>
      <c r="G2807" s="367"/>
      <c r="H2807" s="367"/>
      <c r="I2807" s="367"/>
      <c r="J2807" s="367"/>
      <c r="K2807" s="367"/>
      <c r="L2807" s="367"/>
      <c r="M2807" s="156" t="s">
        <v>190</v>
      </c>
      <c r="N2807" s="579">
        <v>5000</v>
      </c>
      <c r="O2807" s="367"/>
      <c r="P2807" s="367"/>
      <c r="Q2807" s="62" t="s">
        <v>189</v>
      </c>
    </row>
    <row r="2808" spans="2:17" x14ac:dyDescent="0.35">
      <c r="B2808" s="160" t="s">
        <v>18</v>
      </c>
      <c r="C2808" s="160" t="s">
        <v>18</v>
      </c>
      <c r="D2808" s="160" t="s">
        <v>18</v>
      </c>
      <c r="E2808" s="148" t="s">
        <v>18</v>
      </c>
      <c r="F2808" s="148" t="s">
        <v>18</v>
      </c>
      <c r="G2808" s="454" t="s">
        <v>1660</v>
      </c>
      <c r="H2808" s="367"/>
      <c r="I2808" s="367"/>
      <c r="J2808" s="367"/>
      <c r="K2808" s="367"/>
      <c r="L2808" s="367"/>
      <c r="M2808" s="160" t="s">
        <v>18</v>
      </c>
      <c r="N2808" s="580" t="s">
        <v>18</v>
      </c>
      <c r="O2808" s="367"/>
      <c r="P2808" s="367"/>
      <c r="Q2808" s="62" t="s">
        <v>18</v>
      </c>
    </row>
    <row r="2809" spans="2:17" x14ac:dyDescent="0.35">
      <c r="B2809" s="151"/>
      <c r="C2809" s="151"/>
      <c r="D2809" s="151"/>
      <c r="E2809" s="148"/>
      <c r="F2809" s="148"/>
      <c r="G2809" s="454" t="s">
        <v>1661</v>
      </c>
      <c r="H2809" s="367"/>
      <c r="I2809" s="367"/>
      <c r="J2809" s="367"/>
      <c r="K2809" s="367"/>
      <c r="L2809" s="367"/>
      <c r="M2809" s="151"/>
      <c r="N2809" s="460"/>
      <c r="O2809" s="367"/>
      <c r="P2809" s="367"/>
      <c r="Q2809" s="150"/>
    </row>
    <row r="2810" spans="2:17" x14ac:dyDescent="0.35">
      <c r="B2810" s="151" t="s">
        <v>18</v>
      </c>
      <c r="C2810" s="151" t="s">
        <v>18</v>
      </c>
      <c r="D2810" s="151" t="s">
        <v>18</v>
      </c>
      <c r="E2810" s="460" t="s">
        <v>46</v>
      </c>
      <c r="F2810" s="367"/>
      <c r="G2810" s="367"/>
      <c r="H2810" s="367"/>
      <c r="I2810" s="367"/>
      <c r="J2810" s="367"/>
      <c r="K2810" s="367"/>
      <c r="L2810" s="367"/>
      <c r="M2810" s="157" t="s">
        <v>18</v>
      </c>
      <c r="N2810" s="573" t="s">
        <v>18</v>
      </c>
      <c r="O2810" s="367"/>
      <c r="P2810" s="367"/>
      <c r="Q2810" s="150" t="s">
        <v>18</v>
      </c>
    </row>
    <row r="2811" spans="2:17" x14ac:dyDescent="0.35">
      <c r="B2811" s="151" t="s">
        <v>18</v>
      </c>
      <c r="C2811" s="151" t="s">
        <v>18</v>
      </c>
      <c r="D2811" s="151" t="s">
        <v>18</v>
      </c>
      <c r="E2811" s="151" t="s">
        <v>18</v>
      </c>
      <c r="F2811" s="398" t="s">
        <v>74</v>
      </c>
      <c r="G2811" s="367"/>
      <c r="H2811" s="367"/>
      <c r="I2811" s="367"/>
      <c r="J2811" s="367"/>
      <c r="K2811" s="367"/>
      <c r="L2811" s="367"/>
      <c r="M2811" s="40" t="s">
        <v>190</v>
      </c>
      <c r="N2811" s="500">
        <v>2000</v>
      </c>
      <c r="O2811" s="367"/>
      <c r="P2811" s="367"/>
      <c r="Q2811" s="51" t="s">
        <v>189</v>
      </c>
    </row>
    <row r="2812" spans="2:17" x14ac:dyDescent="0.35">
      <c r="B2812" s="151" t="s">
        <v>18</v>
      </c>
      <c r="C2812" s="151" t="s">
        <v>18</v>
      </c>
      <c r="D2812" s="151" t="s">
        <v>18</v>
      </c>
      <c r="E2812" s="148" t="s">
        <v>18</v>
      </c>
      <c r="F2812" s="148" t="s">
        <v>18</v>
      </c>
      <c r="G2812" s="454" t="s">
        <v>1662</v>
      </c>
      <c r="H2812" s="367"/>
      <c r="I2812" s="367"/>
      <c r="J2812" s="367"/>
      <c r="K2812" s="367"/>
      <c r="L2812" s="367"/>
      <c r="M2812" s="151" t="s">
        <v>18</v>
      </c>
      <c r="N2812" s="460" t="s">
        <v>18</v>
      </c>
      <c r="O2812" s="367"/>
      <c r="P2812" s="367"/>
      <c r="Q2812" s="150" t="s">
        <v>18</v>
      </c>
    </row>
    <row r="2813" spans="2:17" x14ac:dyDescent="0.35">
      <c r="B2813" s="151"/>
      <c r="C2813" s="151"/>
      <c r="D2813" s="151"/>
      <c r="E2813" s="148"/>
      <c r="F2813" s="148"/>
      <c r="G2813" s="454" t="s">
        <v>1667</v>
      </c>
      <c r="H2813" s="367"/>
      <c r="I2813" s="367"/>
      <c r="J2813" s="367"/>
      <c r="K2813" s="367"/>
      <c r="L2813" s="367"/>
      <c r="M2813" s="151"/>
      <c r="N2813" s="460"/>
      <c r="O2813" s="367"/>
      <c r="P2813" s="367"/>
      <c r="Q2813" s="150"/>
    </row>
    <row r="2814" spans="2:17" x14ac:dyDescent="0.35">
      <c r="B2814" s="151"/>
      <c r="C2814" s="151"/>
      <c r="D2814" s="151"/>
      <c r="E2814" s="148"/>
      <c r="F2814" s="148"/>
      <c r="G2814" s="454" t="s">
        <v>1663</v>
      </c>
      <c r="H2814" s="367"/>
      <c r="I2814" s="367"/>
      <c r="J2814" s="367"/>
      <c r="K2814" s="367"/>
      <c r="L2814" s="367"/>
      <c r="M2814" s="151"/>
      <c r="N2814" s="460"/>
      <c r="O2814" s="367"/>
      <c r="P2814" s="367"/>
      <c r="Q2814" s="150"/>
    </row>
    <row r="2815" spans="2:17" x14ac:dyDescent="0.35">
      <c r="B2815" s="151"/>
      <c r="C2815" s="151"/>
      <c r="D2815" s="151"/>
      <c r="E2815" s="148"/>
      <c r="F2815" s="148"/>
      <c r="G2815" s="454" t="s">
        <v>1664</v>
      </c>
      <c r="H2815" s="367"/>
      <c r="I2815" s="367"/>
      <c r="J2815" s="367"/>
      <c r="K2815" s="367"/>
      <c r="L2815" s="367"/>
      <c r="M2815" s="151"/>
      <c r="N2815" s="460"/>
      <c r="O2815" s="367"/>
      <c r="P2815" s="367"/>
      <c r="Q2815" s="150"/>
    </row>
    <row r="2816" spans="2:17" x14ac:dyDescent="0.35">
      <c r="B2816" s="158" t="s">
        <v>18</v>
      </c>
      <c r="C2816" s="158" t="s">
        <v>18</v>
      </c>
      <c r="D2816" s="158" t="s">
        <v>18</v>
      </c>
      <c r="E2816" s="158" t="s">
        <v>18</v>
      </c>
      <c r="F2816" s="571" t="s">
        <v>107</v>
      </c>
      <c r="G2816" s="367"/>
      <c r="H2816" s="367"/>
      <c r="I2816" s="367"/>
      <c r="J2816" s="367"/>
      <c r="K2816" s="367"/>
      <c r="L2816" s="367"/>
      <c r="M2816" s="134" t="s">
        <v>190</v>
      </c>
      <c r="N2816" s="572">
        <f>51000+147000</f>
        <v>198000</v>
      </c>
      <c r="O2816" s="367"/>
      <c r="P2816" s="367"/>
      <c r="Q2816" s="135" t="s">
        <v>189</v>
      </c>
    </row>
    <row r="2817" spans="2:18" x14ac:dyDescent="0.35">
      <c r="B2817" s="158"/>
      <c r="C2817" s="158"/>
      <c r="D2817" s="158"/>
      <c r="E2817" s="159"/>
      <c r="F2817" s="159"/>
      <c r="G2817" s="137" t="s">
        <v>2008</v>
      </c>
      <c r="H2817" s="138"/>
      <c r="I2817" s="138"/>
      <c r="J2817" s="138"/>
      <c r="K2817" s="138"/>
      <c r="L2817" s="138"/>
      <c r="M2817" s="134"/>
      <c r="N2817" s="572"/>
      <c r="O2817" s="367"/>
      <c r="P2817" s="367"/>
      <c r="Q2817" s="135"/>
    </row>
    <row r="2818" spans="2:18" x14ac:dyDescent="0.35">
      <c r="B2818" s="158"/>
      <c r="C2818" s="158"/>
      <c r="D2818" s="158"/>
      <c r="E2818" s="159"/>
      <c r="F2818" s="159"/>
      <c r="G2818" s="139" t="s">
        <v>1675</v>
      </c>
      <c r="H2818" s="138"/>
      <c r="I2818" s="138"/>
      <c r="J2818" s="138"/>
      <c r="K2818" s="138"/>
      <c r="L2818" s="138"/>
      <c r="M2818" s="158"/>
      <c r="N2818" s="567"/>
      <c r="O2818" s="367"/>
      <c r="P2818" s="367"/>
      <c r="Q2818" s="136"/>
    </row>
    <row r="2819" spans="2:18" x14ac:dyDescent="0.35">
      <c r="B2819" s="158"/>
      <c r="C2819" s="158"/>
      <c r="D2819" s="158"/>
      <c r="E2819" s="159"/>
      <c r="F2819" s="159"/>
      <c r="G2819" s="140" t="s">
        <v>2009</v>
      </c>
      <c r="H2819" s="138"/>
      <c r="I2819" s="138"/>
      <c r="J2819" s="138"/>
      <c r="K2819" s="138"/>
      <c r="L2819" s="138"/>
      <c r="M2819" s="134"/>
      <c r="N2819" s="208"/>
      <c r="O2819" s="71"/>
      <c r="P2819" s="71"/>
      <c r="Q2819" s="135"/>
      <c r="R2819" s="165"/>
    </row>
    <row r="2820" spans="2:18" x14ac:dyDescent="0.35">
      <c r="B2820" s="151"/>
      <c r="C2820" s="151"/>
      <c r="D2820" s="151"/>
      <c r="E2820" s="148"/>
      <c r="F2820" s="148"/>
      <c r="G2820" s="139" t="s">
        <v>1676</v>
      </c>
      <c r="H2820" s="138"/>
      <c r="I2820" s="138"/>
      <c r="J2820" s="138"/>
      <c r="K2820" s="138"/>
      <c r="L2820" s="138"/>
      <c r="M2820" s="151"/>
      <c r="N2820" s="585"/>
      <c r="O2820" s="367"/>
      <c r="P2820" s="367"/>
      <c r="Q2820" s="150"/>
    </row>
    <row r="2821" spans="2:18" x14ac:dyDescent="0.35">
      <c r="B2821" s="151"/>
      <c r="C2821" s="151"/>
      <c r="D2821" s="151"/>
      <c r="E2821" s="148"/>
      <c r="F2821" s="148"/>
      <c r="G2821" s="139" t="s">
        <v>1677</v>
      </c>
      <c r="H2821" s="138"/>
      <c r="I2821" s="138"/>
      <c r="J2821" s="138"/>
      <c r="K2821" s="138"/>
      <c r="L2821" s="138"/>
      <c r="M2821" s="151"/>
      <c r="N2821" s="460"/>
      <c r="O2821" s="367"/>
      <c r="P2821" s="367"/>
      <c r="Q2821" s="150"/>
    </row>
    <row r="2822" spans="2:18" x14ac:dyDescent="0.35">
      <c r="B2822" s="151"/>
      <c r="C2822" s="151"/>
      <c r="D2822" s="151"/>
      <c r="E2822" s="148"/>
      <c r="F2822" s="148"/>
      <c r="G2822" s="138" t="s">
        <v>1680</v>
      </c>
      <c r="H2822" s="138"/>
      <c r="I2822" s="138"/>
      <c r="J2822" s="138"/>
      <c r="K2822" s="138"/>
      <c r="L2822" s="138"/>
      <c r="M2822" s="151"/>
      <c r="N2822" s="460"/>
      <c r="O2822" s="367"/>
      <c r="P2822" s="367"/>
      <c r="Q2822" s="150"/>
    </row>
    <row r="2823" spans="2:18" x14ac:dyDescent="0.35">
      <c r="B2823" s="151" t="s">
        <v>18</v>
      </c>
      <c r="C2823" s="151" t="s">
        <v>18</v>
      </c>
      <c r="D2823" s="151" t="s">
        <v>18</v>
      </c>
      <c r="E2823" s="151" t="s">
        <v>18</v>
      </c>
      <c r="F2823" s="398" t="s">
        <v>116</v>
      </c>
      <c r="G2823" s="367"/>
      <c r="H2823" s="367"/>
      <c r="I2823" s="367"/>
      <c r="J2823" s="367"/>
      <c r="K2823" s="367"/>
      <c r="L2823" s="367"/>
      <c r="M2823" s="65" t="s">
        <v>190</v>
      </c>
      <c r="N2823" s="577">
        <v>3000</v>
      </c>
      <c r="O2823" s="367"/>
      <c r="P2823" s="367"/>
      <c r="Q2823" s="66" t="s">
        <v>189</v>
      </c>
    </row>
    <row r="2824" spans="2:18" x14ac:dyDescent="0.35">
      <c r="B2824" s="151"/>
      <c r="C2824" s="151"/>
      <c r="D2824" s="151"/>
      <c r="E2824" s="148"/>
      <c r="F2824" s="148"/>
      <c r="G2824" s="454" t="s">
        <v>1669</v>
      </c>
      <c r="H2824" s="367"/>
      <c r="I2824" s="367"/>
      <c r="J2824" s="367"/>
      <c r="K2824" s="367"/>
      <c r="L2824" s="367"/>
      <c r="M2824" s="151"/>
      <c r="N2824" s="460"/>
      <c r="O2824" s="367"/>
      <c r="P2824" s="367"/>
      <c r="Q2824" s="150"/>
    </row>
    <row r="2825" spans="2:18" x14ac:dyDescent="0.35">
      <c r="B2825" s="151"/>
      <c r="C2825" s="151"/>
      <c r="D2825" s="151"/>
      <c r="E2825" s="148"/>
      <c r="F2825" s="148"/>
      <c r="G2825" s="454" t="s">
        <v>1668</v>
      </c>
      <c r="H2825" s="454"/>
      <c r="I2825" s="454"/>
      <c r="J2825" s="454"/>
      <c r="K2825" s="454"/>
      <c r="L2825" s="454"/>
      <c r="M2825" s="151"/>
      <c r="N2825" s="460"/>
      <c r="O2825" s="460"/>
      <c r="P2825" s="460"/>
      <c r="Q2825" s="150"/>
    </row>
    <row r="2826" spans="2:18" x14ac:dyDescent="0.35">
      <c r="B2826" s="151"/>
      <c r="C2826" s="151"/>
      <c r="D2826" s="151"/>
      <c r="E2826" s="148"/>
      <c r="F2826" s="148"/>
      <c r="G2826" s="454" t="s">
        <v>1672</v>
      </c>
      <c r="H2826" s="454"/>
      <c r="I2826" s="454"/>
      <c r="J2826" s="454"/>
      <c r="K2826" s="454"/>
      <c r="L2826" s="454"/>
      <c r="M2826" s="151"/>
      <c r="N2826" s="460"/>
      <c r="O2826" s="460"/>
      <c r="P2826" s="460"/>
      <c r="Q2826" s="150"/>
    </row>
    <row r="2827" spans="2:18" x14ac:dyDescent="0.35">
      <c r="B2827" s="151"/>
      <c r="C2827" s="151"/>
      <c r="D2827" s="151"/>
      <c r="E2827" s="148"/>
      <c r="F2827" s="148"/>
      <c r="G2827" s="454" t="s">
        <v>1671</v>
      </c>
      <c r="H2827" s="454"/>
      <c r="I2827" s="454"/>
      <c r="J2827" s="454"/>
      <c r="K2827" s="454"/>
      <c r="L2827" s="454"/>
      <c r="M2827" s="151"/>
      <c r="N2827" s="460"/>
      <c r="O2827" s="460"/>
      <c r="P2827" s="460"/>
      <c r="Q2827" s="150"/>
    </row>
    <row r="2828" spans="2:18" x14ac:dyDescent="0.35">
      <c r="B2828" s="151" t="s">
        <v>18</v>
      </c>
      <c r="C2828" s="151" t="s">
        <v>18</v>
      </c>
      <c r="D2828" s="151" t="s">
        <v>18</v>
      </c>
      <c r="E2828" s="151" t="s">
        <v>18</v>
      </c>
      <c r="F2828" s="398" t="s">
        <v>119</v>
      </c>
      <c r="G2828" s="367"/>
      <c r="H2828" s="367"/>
      <c r="I2828" s="367"/>
      <c r="J2828" s="367"/>
      <c r="K2828" s="367"/>
      <c r="L2828" s="367"/>
      <c r="M2828" s="40" t="s">
        <v>190</v>
      </c>
      <c r="N2828" s="500">
        <v>1000</v>
      </c>
      <c r="O2828" s="367"/>
      <c r="P2828" s="367"/>
      <c r="Q2828" s="51" t="s">
        <v>189</v>
      </c>
    </row>
    <row r="2829" spans="2:18" x14ac:dyDescent="0.35">
      <c r="B2829" s="151"/>
      <c r="C2829" s="151"/>
      <c r="D2829" s="151"/>
      <c r="E2829" s="148"/>
      <c r="F2829" s="148"/>
      <c r="G2829" s="454" t="s">
        <v>1670</v>
      </c>
      <c r="H2829" s="367"/>
      <c r="I2829" s="367"/>
      <c r="J2829" s="367"/>
      <c r="K2829" s="367"/>
      <c r="L2829" s="367"/>
      <c r="M2829" s="151"/>
      <c r="N2829" s="460"/>
      <c r="O2829" s="367"/>
      <c r="P2829" s="367"/>
      <c r="Q2829" s="150"/>
    </row>
    <row r="2830" spans="2:18" x14ac:dyDescent="0.35">
      <c r="B2830" s="151"/>
      <c r="C2830" s="151"/>
      <c r="D2830" s="151"/>
      <c r="E2830" s="148"/>
      <c r="F2830" s="148"/>
      <c r="G2830" s="454" t="s">
        <v>1673</v>
      </c>
      <c r="H2830" s="454"/>
      <c r="I2830" s="454"/>
      <c r="J2830" s="454"/>
      <c r="K2830" s="454"/>
      <c r="L2830" s="454"/>
      <c r="M2830" s="151"/>
      <c r="N2830" s="460"/>
      <c r="O2830" s="460"/>
      <c r="P2830" s="460"/>
      <c r="Q2830" s="150"/>
    </row>
    <row r="2831" spans="2:18" x14ac:dyDescent="0.35">
      <c r="B2831" s="151"/>
      <c r="C2831" s="151"/>
      <c r="D2831" s="151"/>
      <c r="E2831" s="148"/>
      <c r="F2831" s="148"/>
      <c r="G2831" s="454" t="s">
        <v>1674</v>
      </c>
      <c r="H2831" s="454"/>
      <c r="I2831" s="454"/>
      <c r="J2831" s="454"/>
      <c r="K2831" s="454"/>
      <c r="L2831" s="454"/>
      <c r="M2831" s="151"/>
      <c r="N2831" s="460"/>
      <c r="O2831" s="460"/>
      <c r="P2831" s="460"/>
      <c r="Q2831" s="150"/>
    </row>
    <row r="2832" spans="2:18" x14ac:dyDescent="0.35">
      <c r="B2832" s="151" t="s">
        <v>18</v>
      </c>
      <c r="C2832" s="151" t="s">
        <v>18</v>
      </c>
      <c r="D2832" s="151" t="s">
        <v>18</v>
      </c>
      <c r="E2832" s="460" t="s">
        <v>133</v>
      </c>
      <c r="F2832" s="367"/>
      <c r="G2832" s="367"/>
      <c r="H2832" s="367"/>
      <c r="I2832" s="367"/>
      <c r="J2832" s="367"/>
      <c r="K2832" s="367"/>
      <c r="L2832" s="367"/>
      <c r="M2832" s="157" t="s">
        <v>190</v>
      </c>
      <c r="N2832" s="578">
        <v>5000</v>
      </c>
      <c r="O2832" s="367"/>
      <c r="P2832" s="367"/>
      <c r="Q2832" s="150" t="s">
        <v>189</v>
      </c>
    </row>
    <row r="2833" spans="2:17" x14ac:dyDescent="0.35">
      <c r="B2833" s="151"/>
      <c r="C2833" s="151"/>
      <c r="D2833" s="151"/>
      <c r="E2833" s="148"/>
      <c r="F2833" s="148"/>
      <c r="G2833" s="454" t="s">
        <v>1528</v>
      </c>
      <c r="H2833" s="367"/>
      <c r="I2833" s="367"/>
      <c r="J2833" s="367"/>
      <c r="K2833" s="367"/>
      <c r="L2833" s="367"/>
      <c r="M2833" s="151"/>
      <c r="N2833" s="460"/>
      <c r="O2833" s="367"/>
      <c r="P2833" s="367"/>
      <c r="Q2833" s="150"/>
    </row>
    <row r="2834" spans="2:17" x14ac:dyDescent="0.35">
      <c r="B2834" s="151"/>
      <c r="C2834" s="151"/>
      <c r="D2834" s="151"/>
      <c r="E2834" s="148"/>
      <c r="F2834" s="148"/>
      <c r="G2834" s="454" t="s">
        <v>1529</v>
      </c>
      <c r="H2834" s="367"/>
      <c r="I2834" s="367"/>
      <c r="J2834" s="367"/>
      <c r="K2834" s="367"/>
      <c r="L2834" s="367"/>
      <c r="M2834" s="151"/>
      <c r="N2834" s="460"/>
      <c r="O2834" s="367"/>
      <c r="P2834" s="367"/>
      <c r="Q2834" s="150"/>
    </row>
    <row r="2835" spans="2:17" x14ac:dyDescent="0.35">
      <c r="B2835" s="151" t="s">
        <v>18</v>
      </c>
      <c r="C2835" s="151" t="s">
        <v>18</v>
      </c>
      <c r="D2835" s="153" t="s">
        <v>18</v>
      </c>
      <c r="E2835" s="504" t="s">
        <v>134</v>
      </c>
      <c r="F2835" s="367"/>
      <c r="G2835" s="367"/>
      <c r="H2835" s="367"/>
      <c r="I2835" s="367"/>
      <c r="J2835" s="367"/>
      <c r="K2835" s="367"/>
      <c r="L2835" s="367"/>
      <c r="M2835" s="60" t="s">
        <v>13</v>
      </c>
      <c r="N2835" s="575">
        <v>622760</v>
      </c>
      <c r="O2835" s="367"/>
      <c r="P2835" s="367"/>
      <c r="Q2835" s="161" t="s">
        <v>189</v>
      </c>
    </row>
    <row r="2836" spans="2:17" x14ac:dyDescent="0.35">
      <c r="B2836" s="151" t="s">
        <v>18</v>
      </c>
      <c r="C2836" s="151" t="s">
        <v>18</v>
      </c>
      <c r="D2836" s="151" t="s">
        <v>18</v>
      </c>
      <c r="E2836" s="460" t="s">
        <v>140</v>
      </c>
      <c r="F2836" s="367"/>
      <c r="G2836" s="367"/>
      <c r="H2836" s="367"/>
      <c r="I2836" s="367"/>
      <c r="J2836" s="367"/>
      <c r="K2836" s="367"/>
      <c r="L2836" s="367"/>
      <c r="M2836" s="156" t="s">
        <v>190</v>
      </c>
      <c r="N2836" s="579">
        <v>617760</v>
      </c>
      <c r="O2836" s="367"/>
      <c r="P2836" s="367"/>
      <c r="Q2836" s="62" t="s">
        <v>189</v>
      </c>
    </row>
    <row r="2837" spans="2:17" x14ac:dyDescent="0.35">
      <c r="B2837" s="151"/>
      <c r="C2837" s="151"/>
      <c r="D2837" s="151"/>
      <c r="E2837" s="148"/>
      <c r="F2837" s="148"/>
      <c r="G2837" s="138" t="s">
        <v>1678</v>
      </c>
      <c r="H2837" s="138"/>
      <c r="I2837" s="138"/>
      <c r="J2837" s="138"/>
      <c r="K2837" s="138"/>
      <c r="L2837" s="138"/>
      <c r="M2837" s="151"/>
      <c r="N2837" s="585"/>
      <c r="O2837" s="367"/>
      <c r="P2837" s="367"/>
      <c r="Q2837" s="150"/>
    </row>
    <row r="2838" spans="2:17" x14ac:dyDescent="0.35">
      <c r="B2838" s="151"/>
      <c r="C2838" s="151"/>
      <c r="D2838" s="151"/>
      <c r="E2838" s="148"/>
      <c r="F2838" s="148"/>
      <c r="G2838" s="138" t="s">
        <v>1679</v>
      </c>
      <c r="H2838" s="138"/>
      <c r="I2838" s="138"/>
      <c r="J2838" s="138"/>
      <c r="K2838" s="138"/>
      <c r="L2838" s="138"/>
      <c r="M2838" s="155"/>
      <c r="N2838" s="460"/>
      <c r="O2838" s="367"/>
      <c r="P2838" s="367"/>
      <c r="Q2838" s="150"/>
    </row>
    <row r="2839" spans="2:17" x14ac:dyDescent="0.35">
      <c r="B2839" s="151"/>
      <c r="C2839" s="151"/>
      <c r="D2839" s="151"/>
      <c r="E2839" s="148"/>
      <c r="F2839" s="148"/>
      <c r="G2839" s="138" t="s">
        <v>1680</v>
      </c>
      <c r="H2839" s="138"/>
      <c r="I2839" s="138"/>
      <c r="J2839" s="138"/>
      <c r="K2839" s="138"/>
      <c r="L2839" s="138"/>
      <c r="M2839" s="151"/>
      <c r="N2839" s="460"/>
      <c r="O2839" s="460"/>
      <c r="P2839" s="460"/>
      <c r="Q2839" s="150"/>
    </row>
    <row r="2840" spans="2:17" x14ac:dyDescent="0.35">
      <c r="B2840" s="151" t="s">
        <v>18</v>
      </c>
      <c r="C2840" s="151" t="s">
        <v>18</v>
      </c>
      <c r="D2840" s="151" t="s">
        <v>18</v>
      </c>
      <c r="E2840" s="460" t="s">
        <v>136</v>
      </c>
      <c r="F2840" s="367"/>
      <c r="G2840" s="367"/>
      <c r="H2840" s="367"/>
      <c r="I2840" s="367"/>
      <c r="J2840" s="367"/>
      <c r="K2840" s="367"/>
      <c r="L2840" s="367"/>
      <c r="M2840" s="156" t="s">
        <v>190</v>
      </c>
      <c r="N2840" s="579">
        <v>5000</v>
      </c>
      <c r="O2840" s="367"/>
      <c r="P2840" s="367"/>
      <c r="Q2840" s="62" t="s">
        <v>189</v>
      </c>
    </row>
    <row r="2841" spans="2:17" x14ac:dyDescent="0.35">
      <c r="B2841" s="151" t="s">
        <v>18</v>
      </c>
      <c r="C2841" s="151" t="s">
        <v>18</v>
      </c>
      <c r="D2841" s="151" t="s">
        <v>18</v>
      </c>
      <c r="E2841" s="148" t="s">
        <v>18</v>
      </c>
      <c r="F2841" s="148" t="s">
        <v>18</v>
      </c>
      <c r="G2841" s="454" t="s">
        <v>1643</v>
      </c>
      <c r="H2841" s="367"/>
      <c r="I2841" s="367"/>
      <c r="J2841" s="367"/>
      <c r="K2841" s="367"/>
      <c r="L2841" s="367"/>
      <c r="M2841" s="151" t="s">
        <v>18</v>
      </c>
      <c r="N2841" s="460" t="s">
        <v>18</v>
      </c>
      <c r="O2841" s="367"/>
      <c r="P2841" s="367"/>
      <c r="Q2841" s="150" t="s">
        <v>18</v>
      </c>
    </row>
    <row r="2842" spans="2:17" x14ac:dyDescent="0.35">
      <c r="B2842" s="151"/>
      <c r="C2842" s="151"/>
      <c r="D2842" s="151"/>
      <c r="E2842" s="148"/>
      <c r="F2842" s="148"/>
      <c r="G2842" s="454" t="s">
        <v>1644</v>
      </c>
      <c r="H2842" s="367"/>
      <c r="I2842" s="367"/>
      <c r="J2842" s="367"/>
      <c r="K2842" s="367"/>
      <c r="L2842" s="367"/>
      <c r="M2842" s="151"/>
      <c r="N2842" s="460"/>
      <c r="O2842" s="367"/>
      <c r="P2842" s="367"/>
      <c r="Q2842" s="150"/>
    </row>
    <row r="2843" spans="2:17" x14ac:dyDescent="0.35">
      <c r="B2843" s="151"/>
      <c r="C2843" s="151"/>
      <c r="D2843" s="151"/>
      <c r="E2843" s="148"/>
      <c r="F2843" s="148"/>
      <c r="G2843" s="454" t="s">
        <v>1645</v>
      </c>
      <c r="H2843" s="367"/>
      <c r="I2843" s="367"/>
      <c r="J2843" s="367"/>
      <c r="K2843" s="367"/>
      <c r="L2843" s="367"/>
      <c r="M2843" s="151"/>
      <c r="N2843" s="460"/>
      <c r="O2843" s="367"/>
      <c r="P2843" s="367"/>
      <c r="Q2843" s="150"/>
    </row>
    <row r="2844" spans="2:17" x14ac:dyDescent="0.35">
      <c r="B2844" s="151" t="s">
        <v>18</v>
      </c>
      <c r="C2844" s="151" t="s">
        <v>18</v>
      </c>
      <c r="D2844" s="153" t="s">
        <v>18</v>
      </c>
      <c r="E2844" s="504" t="s">
        <v>145</v>
      </c>
      <c r="F2844" s="367"/>
      <c r="G2844" s="367"/>
      <c r="H2844" s="367"/>
      <c r="I2844" s="367"/>
      <c r="J2844" s="367"/>
      <c r="K2844" s="367"/>
      <c r="L2844" s="367"/>
      <c r="M2844" s="60" t="s">
        <v>13</v>
      </c>
      <c r="N2844" s="575">
        <v>9000</v>
      </c>
      <c r="O2844" s="367"/>
      <c r="P2844" s="367"/>
      <c r="Q2844" s="161" t="s">
        <v>189</v>
      </c>
    </row>
    <row r="2845" spans="2:17" x14ac:dyDescent="0.35">
      <c r="B2845" s="151" t="s">
        <v>18</v>
      </c>
      <c r="C2845" s="151" t="s">
        <v>18</v>
      </c>
      <c r="D2845" s="151" t="s">
        <v>18</v>
      </c>
      <c r="E2845" s="460" t="s">
        <v>147</v>
      </c>
      <c r="F2845" s="367"/>
      <c r="G2845" s="367"/>
      <c r="H2845" s="367"/>
      <c r="I2845" s="367"/>
      <c r="J2845" s="367"/>
      <c r="K2845" s="367"/>
      <c r="L2845" s="367"/>
      <c r="M2845" s="156" t="s">
        <v>190</v>
      </c>
      <c r="N2845" s="579">
        <v>9000</v>
      </c>
      <c r="O2845" s="367"/>
      <c r="P2845" s="367"/>
      <c r="Q2845" s="62" t="s">
        <v>189</v>
      </c>
    </row>
    <row r="2846" spans="2:17" x14ac:dyDescent="0.35">
      <c r="B2846" s="151" t="s">
        <v>18</v>
      </c>
      <c r="C2846" s="151" t="s">
        <v>18</v>
      </c>
      <c r="D2846" s="151" t="s">
        <v>18</v>
      </c>
      <c r="E2846" s="148" t="s">
        <v>18</v>
      </c>
      <c r="F2846" s="148" t="s">
        <v>18</v>
      </c>
      <c r="G2846" s="454" t="s">
        <v>1681</v>
      </c>
      <c r="H2846" s="367"/>
      <c r="I2846" s="367"/>
      <c r="J2846" s="367"/>
      <c r="K2846" s="367"/>
      <c r="L2846" s="367"/>
      <c r="M2846" s="151" t="s">
        <v>18</v>
      </c>
      <c r="N2846" s="460" t="s">
        <v>18</v>
      </c>
      <c r="O2846" s="367"/>
      <c r="P2846" s="367"/>
      <c r="Q2846" s="150" t="s">
        <v>18</v>
      </c>
    </row>
    <row r="2847" spans="2:17" x14ac:dyDescent="0.35">
      <c r="B2847" s="151" t="s">
        <v>18</v>
      </c>
      <c r="C2847" s="151" t="s">
        <v>18</v>
      </c>
      <c r="D2847" s="504" t="s">
        <v>150</v>
      </c>
      <c r="E2847" s="367"/>
      <c r="F2847" s="367"/>
      <c r="G2847" s="367"/>
      <c r="H2847" s="367"/>
      <c r="I2847" s="367"/>
      <c r="J2847" s="367"/>
      <c r="K2847" s="367"/>
      <c r="L2847" s="367"/>
      <c r="M2847" s="60" t="s">
        <v>13</v>
      </c>
      <c r="N2847" s="575">
        <v>284400</v>
      </c>
      <c r="O2847" s="367"/>
      <c r="P2847" s="367"/>
      <c r="Q2847" s="161" t="s">
        <v>189</v>
      </c>
    </row>
    <row r="2848" spans="2:17" x14ac:dyDescent="0.35">
      <c r="B2848" s="151" t="s">
        <v>18</v>
      </c>
      <c r="C2848" s="151" t="s">
        <v>18</v>
      </c>
      <c r="D2848" s="153" t="s">
        <v>18</v>
      </c>
      <c r="E2848" s="504" t="s">
        <v>151</v>
      </c>
      <c r="F2848" s="367"/>
      <c r="G2848" s="367"/>
      <c r="H2848" s="367"/>
      <c r="I2848" s="367"/>
      <c r="J2848" s="367"/>
      <c r="K2848" s="367"/>
      <c r="L2848" s="367"/>
      <c r="M2848" s="60" t="s">
        <v>13</v>
      </c>
      <c r="N2848" s="575">
        <v>31400</v>
      </c>
      <c r="O2848" s="367"/>
      <c r="P2848" s="367"/>
      <c r="Q2848" s="161" t="s">
        <v>189</v>
      </c>
    </row>
    <row r="2849" spans="2:17" x14ac:dyDescent="0.35">
      <c r="B2849" s="151" t="s">
        <v>18</v>
      </c>
      <c r="C2849" s="151" t="s">
        <v>18</v>
      </c>
      <c r="D2849" s="151" t="s">
        <v>18</v>
      </c>
      <c r="E2849" s="460" t="s">
        <v>152</v>
      </c>
      <c r="F2849" s="367"/>
      <c r="G2849" s="367"/>
      <c r="H2849" s="367"/>
      <c r="I2849" s="367"/>
      <c r="J2849" s="367"/>
      <c r="K2849" s="367"/>
      <c r="L2849" s="367"/>
      <c r="M2849" s="156" t="s">
        <v>18</v>
      </c>
      <c r="N2849" s="583" t="s">
        <v>18</v>
      </c>
      <c r="O2849" s="367"/>
      <c r="P2849" s="367"/>
      <c r="Q2849" s="62" t="s">
        <v>18</v>
      </c>
    </row>
    <row r="2850" spans="2:17" s="165" customFormat="1" x14ac:dyDescent="0.35">
      <c r="B2850" s="168" t="s">
        <v>18</v>
      </c>
      <c r="C2850" s="168" t="s">
        <v>18</v>
      </c>
      <c r="D2850" s="168" t="s">
        <v>18</v>
      </c>
      <c r="E2850" s="168" t="s">
        <v>18</v>
      </c>
      <c r="F2850" s="398" t="s">
        <v>153</v>
      </c>
      <c r="G2850" s="367"/>
      <c r="H2850" s="367"/>
      <c r="I2850" s="367"/>
      <c r="J2850" s="367"/>
      <c r="K2850" s="367"/>
      <c r="L2850" s="367"/>
      <c r="M2850" s="40" t="s">
        <v>190</v>
      </c>
      <c r="N2850" s="500">
        <v>9900</v>
      </c>
      <c r="O2850" s="367"/>
      <c r="P2850" s="367"/>
      <c r="Q2850" s="51" t="s">
        <v>189</v>
      </c>
    </row>
    <row r="2851" spans="2:17" s="165" customFormat="1" x14ac:dyDescent="0.35">
      <c r="B2851" s="168" t="s">
        <v>18</v>
      </c>
      <c r="C2851" s="168" t="s">
        <v>18</v>
      </c>
      <c r="D2851" s="168" t="s">
        <v>18</v>
      </c>
      <c r="E2851" s="166" t="s">
        <v>18</v>
      </c>
      <c r="F2851" s="166" t="s">
        <v>18</v>
      </c>
      <c r="G2851" s="454" t="s">
        <v>2014</v>
      </c>
      <c r="H2851" s="367"/>
      <c r="I2851" s="367"/>
      <c r="J2851" s="367"/>
      <c r="K2851" s="367"/>
      <c r="L2851" s="367"/>
      <c r="M2851" s="168" t="s">
        <v>18</v>
      </c>
      <c r="N2851" s="460" t="s">
        <v>18</v>
      </c>
      <c r="O2851" s="367"/>
      <c r="P2851" s="367"/>
      <c r="Q2851" s="167" t="s">
        <v>18</v>
      </c>
    </row>
    <row r="2852" spans="2:17" s="165" customFormat="1" x14ac:dyDescent="0.35">
      <c r="B2852" s="168" t="s">
        <v>18</v>
      </c>
      <c r="C2852" s="168" t="s">
        <v>18</v>
      </c>
      <c r="D2852" s="168" t="s">
        <v>18</v>
      </c>
      <c r="E2852" s="166" t="s">
        <v>18</v>
      </c>
      <c r="F2852" s="166" t="s">
        <v>18</v>
      </c>
      <c r="G2852" s="454" t="s">
        <v>2016</v>
      </c>
      <c r="H2852" s="367"/>
      <c r="I2852" s="367"/>
      <c r="J2852" s="367"/>
      <c r="K2852" s="367"/>
      <c r="L2852" s="367"/>
      <c r="M2852" s="168" t="s">
        <v>18</v>
      </c>
      <c r="N2852" s="460" t="s">
        <v>18</v>
      </c>
      <c r="O2852" s="367"/>
      <c r="P2852" s="367"/>
      <c r="Q2852" s="167" t="s">
        <v>18</v>
      </c>
    </row>
    <row r="2853" spans="2:17" s="165" customFormat="1" x14ac:dyDescent="0.35">
      <c r="B2853" s="168"/>
      <c r="C2853" s="168"/>
      <c r="D2853" s="168"/>
      <c r="E2853" s="168"/>
      <c r="F2853" s="166"/>
      <c r="G2853" s="165" t="s">
        <v>2015</v>
      </c>
      <c r="M2853" s="40"/>
      <c r="N2853" s="169"/>
      <c r="Q2853" s="51"/>
    </row>
    <row r="2854" spans="2:17" s="165" customFormat="1" x14ac:dyDescent="0.35">
      <c r="B2854" s="168"/>
      <c r="C2854" s="168"/>
      <c r="D2854" s="168"/>
      <c r="E2854" s="168"/>
      <c r="F2854" s="166"/>
      <c r="G2854" s="173" t="s">
        <v>2036</v>
      </c>
      <c r="M2854" s="40"/>
      <c r="N2854" s="169"/>
      <c r="Q2854" s="51"/>
    </row>
    <row r="2855" spans="2:17" s="165" customFormat="1" x14ac:dyDescent="0.35">
      <c r="B2855" s="168" t="s">
        <v>18</v>
      </c>
      <c r="C2855" s="168" t="s">
        <v>18</v>
      </c>
      <c r="D2855" s="168" t="s">
        <v>18</v>
      </c>
      <c r="E2855" s="168" t="s">
        <v>18</v>
      </c>
      <c r="F2855" s="398" t="s">
        <v>155</v>
      </c>
      <c r="G2855" s="367"/>
      <c r="H2855" s="367"/>
      <c r="I2855" s="367"/>
      <c r="J2855" s="367"/>
      <c r="K2855" s="367"/>
      <c r="L2855" s="367"/>
      <c r="M2855" s="40" t="s">
        <v>190</v>
      </c>
      <c r="N2855" s="500">
        <v>5500</v>
      </c>
      <c r="O2855" s="367"/>
      <c r="P2855" s="367"/>
      <c r="Q2855" s="51" t="s">
        <v>189</v>
      </c>
    </row>
    <row r="2856" spans="2:17" s="165" customFormat="1" x14ac:dyDescent="0.35">
      <c r="B2856" s="168" t="s">
        <v>18</v>
      </c>
      <c r="C2856" s="168" t="s">
        <v>18</v>
      </c>
      <c r="D2856" s="168" t="s">
        <v>18</v>
      </c>
      <c r="E2856" s="166" t="s">
        <v>18</v>
      </c>
      <c r="F2856" s="166" t="s">
        <v>18</v>
      </c>
      <c r="G2856" s="454" t="s">
        <v>1998</v>
      </c>
      <c r="H2856" s="367"/>
      <c r="I2856" s="367"/>
      <c r="J2856" s="367"/>
      <c r="K2856" s="367"/>
      <c r="L2856" s="367"/>
      <c r="M2856" s="168" t="s">
        <v>18</v>
      </c>
      <c r="N2856" s="460" t="s">
        <v>18</v>
      </c>
      <c r="O2856" s="367"/>
      <c r="P2856" s="367"/>
      <c r="Q2856" s="167" t="s">
        <v>18</v>
      </c>
    </row>
    <row r="2857" spans="2:17" s="165" customFormat="1" x14ac:dyDescent="0.35">
      <c r="B2857" s="168" t="s">
        <v>18</v>
      </c>
      <c r="C2857" s="168" t="s">
        <v>18</v>
      </c>
      <c r="D2857" s="168" t="s">
        <v>18</v>
      </c>
      <c r="E2857" s="166" t="s">
        <v>18</v>
      </c>
      <c r="F2857" s="166" t="s">
        <v>18</v>
      </c>
      <c r="G2857" s="454" t="s">
        <v>2037</v>
      </c>
      <c r="H2857" s="367"/>
      <c r="I2857" s="367"/>
      <c r="J2857" s="367"/>
      <c r="K2857" s="367"/>
      <c r="L2857" s="367"/>
      <c r="M2857" s="168" t="s">
        <v>18</v>
      </c>
      <c r="N2857" s="460" t="s">
        <v>18</v>
      </c>
      <c r="O2857" s="367"/>
      <c r="P2857" s="367"/>
      <c r="Q2857" s="167" t="s">
        <v>18</v>
      </c>
    </row>
    <row r="2858" spans="2:17" s="165" customFormat="1" x14ac:dyDescent="0.35">
      <c r="B2858" s="168"/>
      <c r="C2858" s="168"/>
      <c r="D2858" s="168"/>
      <c r="E2858" s="168"/>
      <c r="F2858" s="166"/>
      <c r="G2858" s="165" t="s">
        <v>2017</v>
      </c>
      <c r="M2858" s="40"/>
      <c r="N2858" s="169"/>
      <c r="Q2858" s="51"/>
    </row>
    <row r="2859" spans="2:17" x14ac:dyDescent="0.35">
      <c r="B2859" s="151" t="s">
        <v>18</v>
      </c>
      <c r="C2859" s="151" t="s">
        <v>18</v>
      </c>
      <c r="D2859" s="151" t="s">
        <v>18</v>
      </c>
      <c r="E2859" s="460" t="s">
        <v>156</v>
      </c>
      <c r="F2859" s="367"/>
      <c r="G2859" s="367"/>
      <c r="H2859" s="367"/>
      <c r="I2859" s="367"/>
      <c r="J2859" s="367"/>
      <c r="K2859" s="367"/>
      <c r="L2859" s="367"/>
      <c r="M2859" s="156" t="s">
        <v>18</v>
      </c>
      <c r="N2859" s="583" t="s">
        <v>18</v>
      </c>
      <c r="O2859" s="367"/>
      <c r="P2859" s="367"/>
      <c r="Q2859" s="62" t="s">
        <v>18</v>
      </c>
    </row>
    <row r="2860" spans="2:17" x14ac:dyDescent="0.35">
      <c r="B2860" s="151" t="s">
        <v>18</v>
      </c>
      <c r="C2860" s="151" t="s">
        <v>18</v>
      </c>
      <c r="D2860" s="151" t="s">
        <v>18</v>
      </c>
      <c r="E2860" s="151" t="s">
        <v>18</v>
      </c>
      <c r="F2860" s="398" t="s">
        <v>157</v>
      </c>
      <c r="G2860" s="367"/>
      <c r="H2860" s="367"/>
      <c r="I2860" s="367"/>
      <c r="J2860" s="367"/>
      <c r="K2860" s="367"/>
      <c r="L2860" s="367"/>
      <c r="M2860" s="65" t="s">
        <v>190</v>
      </c>
      <c r="N2860" s="577">
        <v>16000</v>
      </c>
      <c r="O2860" s="367"/>
      <c r="P2860" s="367"/>
      <c r="Q2860" s="66" t="s">
        <v>189</v>
      </c>
    </row>
    <row r="2861" spans="2:17" x14ac:dyDescent="0.35">
      <c r="B2861" s="151"/>
      <c r="C2861" s="151"/>
      <c r="D2861" s="151"/>
      <c r="E2861" s="151"/>
      <c r="F2861" s="148"/>
      <c r="G2861" s="147" t="s">
        <v>1683</v>
      </c>
      <c r="M2861" s="65"/>
      <c r="N2861" s="154"/>
      <c r="Q2861" s="66"/>
    </row>
    <row r="2862" spans="2:17" x14ac:dyDescent="0.35">
      <c r="B2862" s="151"/>
      <c r="C2862" s="151"/>
      <c r="D2862" s="151"/>
      <c r="E2862" s="151"/>
      <c r="F2862" s="148"/>
      <c r="G2862" s="147" t="s">
        <v>1684</v>
      </c>
      <c r="M2862" s="65"/>
      <c r="N2862" s="154"/>
      <c r="Q2862" s="66"/>
    </row>
    <row r="2863" spans="2:17" x14ac:dyDescent="0.35">
      <c r="B2863" s="151"/>
      <c r="C2863" s="151"/>
      <c r="D2863" s="151"/>
      <c r="E2863" s="151"/>
      <c r="F2863" s="148"/>
      <c r="G2863" s="147" t="s">
        <v>1685</v>
      </c>
      <c r="M2863" s="65"/>
      <c r="N2863" s="154"/>
      <c r="Q2863" s="66"/>
    </row>
    <row r="2864" spans="2:17" x14ac:dyDescent="0.35">
      <c r="B2864" s="151"/>
      <c r="C2864" s="151"/>
      <c r="D2864" s="151"/>
      <c r="E2864" s="151"/>
      <c r="F2864" s="148"/>
      <c r="G2864" s="165" t="s">
        <v>2017</v>
      </c>
      <c r="M2864" s="65"/>
      <c r="N2864" s="154"/>
      <c r="Q2864" s="66"/>
    </row>
    <row r="2865" spans="2:17" x14ac:dyDescent="0.35">
      <c r="B2865" s="151" t="s">
        <v>18</v>
      </c>
      <c r="C2865" s="151" t="s">
        <v>18</v>
      </c>
      <c r="D2865" s="153" t="s">
        <v>18</v>
      </c>
      <c r="E2865" s="504" t="s">
        <v>165</v>
      </c>
      <c r="F2865" s="367"/>
      <c r="G2865" s="367"/>
      <c r="H2865" s="367"/>
      <c r="I2865" s="367"/>
      <c r="J2865" s="367"/>
      <c r="K2865" s="367"/>
      <c r="L2865" s="367"/>
      <c r="M2865" s="60" t="s">
        <v>13</v>
      </c>
      <c r="N2865" s="575">
        <v>253000</v>
      </c>
      <c r="O2865" s="367"/>
      <c r="P2865" s="367"/>
      <c r="Q2865" s="161" t="s">
        <v>189</v>
      </c>
    </row>
    <row r="2866" spans="2:17" x14ac:dyDescent="0.35">
      <c r="B2866" s="151" t="s">
        <v>18</v>
      </c>
      <c r="C2866" s="151" t="s">
        <v>18</v>
      </c>
      <c r="D2866" s="151" t="s">
        <v>18</v>
      </c>
      <c r="E2866" s="460" t="s">
        <v>172</v>
      </c>
      <c r="F2866" s="367"/>
      <c r="G2866" s="367"/>
      <c r="H2866" s="367"/>
      <c r="I2866" s="367"/>
      <c r="J2866" s="367"/>
      <c r="K2866" s="367"/>
      <c r="L2866" s="367"/>
      <c r="M2866" s="156" t="s">
        <v>18</v>
      </c>
      <c r="N2866" s="583" t="s">
        <v>18</v>
      </c>
      <c r="O2866" s="367"/>
      <c r="P2866" s="367"/>
      <c r="Q2866" s="62" t="s">
        <v>18</v>
      </c>
    </row>
    <row r="2867" spans="2:17" x14ac:dyDescent="0.35">
      <c r="B2867" s="151" t="s">
        <v>18</v>
      </c>
      <c r="C2867" s="151" t="s">
        <v>18</v>
      </c>
      <c r="D2867" s="151" t="s">
        <v>18</v>
      </c>
      <c r="E2867" s="151" t="s">
        <v>18</v>
      </c>
      <c r="F2867" s="398" t="s">
        <v>175</v>
      </c>
      <c r="G2867" s="367"/>
      <c r="H2867" s="367"/>
      <c r="I2867" s="367"/>
      <c r="J2867" s="367"/>
      <c r="K2867" s="367"/>
      <c r="L2867" s="367"/>
      <c r="M2867" s="65" t="s">
        <v>190</v>
      </c>
      <c r="N2867" s="577">
        <v>253000</v>
      </c>
      <c r="O2867" s="367"/>
      <c r="P2867" s="367"/>
      <c r="Q2867" s="66" t="s">
        <v>189</v>
      </c>
    </row>
    <row r="2868" spans="2:17" x14ac:dyDescent="0.35">
      <c r="B2868" s="151"/>
      <c r="C2868" s="151"/>
      <c r="D2868" s="151"/>
      <c r="E2868" s="148"/>
      <c r="F2868" s="148"/>
      <c r="G2868" s="138" t="s">
        <v>1687</v>
      </c>
      <c r="H2868" s="138"/>
      <c r="I2868" s="138"/>
      <c r="J2868" s="138"/>
      <c r="K2868" s="138"/>
      <c r="L2868" s="138"/>
      <c r="M2868" s="151"/>
      <c r="N2868" s="585"/>
      <c r="O2868" s="367"/>
      <c r="P2868" s="367"/>
      <c r="Q2868" s="150"/>
    </row>
    <row r="2869" spans="2:17" x14ac:dyDescent="0.35">
      <c r="B2869" s="151"/>
      <c r="C2869" s="151"/>
      <c r="D2869" s="151"/>
      <c r="E2869" s="148"/>
      <c r="F2869" s="148"/>
      <c r="G2869" s="138" t="s">
        <v>1688</v>
      </c>
      <c r="H2869" s="138"/>
      <c r="I2869" s="138"/>
      <c r="J2869" s="138"/>
      <c r="K2869" s="138"/>
      <c r="L2869" s="138"/>
      <c r="M2869" s="155"/>
      <c r="N2869" s="460"/>
      <c r="O2869" s="367"/>
      <c r="P2869" s="367"/>
      <c r="Q2869" s="150"/>
    </row>
    <row r="2870" spans="2:17" x14ac:dyDescent="0.35">
      <c r="B2870" s="151"/>
      <c r="C2870" s="151"/>
      <c r="D2870" s="151"/>
      <c r="E2870" s="148"/>
      <c r="F2870" s="148"/>
      <c r="G2870" s="138" t="s">
        <v>1689</v>
      </c>
      <c r="H2870" s="138"/>
      <c r="I2870" s="138"/>
      <c r="J2870" s="138"/>
      <c r="K2870" s="138"/>
      <c r="L2870" s="138"/>
      <c r="M2870" s="151"/>
      <c r="N2870" s="460"/>
      <c r="O2870" s="367"/>
      <c r="P2870" s="367"/>
      <c r="Q2870" s="150"/>
    </row>
    <row r="2871" spans="2:17" x14ac:dyDescent="0.35">
      <c r="B2871" s="151"/>
      <c r="C2871" s="151"/>
      <c r="D2871" s="151"/>
      <c r="E2871" s="148"/>
      <c r="F2871" s="148"/>
      <c r="G2871" s="138" t="s">
        <v>1686</v>
      </c>
      <c r="H2871" s="138"/>
      <c r="I2871" s="138"/>
      <c r="J2871" s="138"/>
      <c r="K2871" s="138"/>
      <c r="L2871" s="138"/>
      <c r="M2871" s="151"/>
      <c r="N2871" s="460"/>
      <c r="O2871" s="367"/>
      <c r="P2871" s="367"/>
      <c r="Q2871" s="150"/>
    </row>
    <row r="2872" spans="2:17" x14ac:dyDescent="0.35">
      <c r="B2872" s="151" t="s">
        <v>18</v>
      </c>
      <c r="C2872" s="151" t="s">
        <v>18</v>
      </c>
      <c r="D2872" s="504" t="s">
        <v>181</v>
      </c>
      <c r="E2872" s="367"/>
      <c r="F2872" s="367"/>
      <c r="G2872" s="367"/>
      <c r="H2872" s="367"/>
      <c r="I2872" s="367"/>
      <c r="J2872" s="367"/>
      <c r="K2872" s="367"/>
      <c r="L2872" s="367"/>
      <c r="M2872" s="60" t="s">
        <v>13</v>
      </c>
      <c r="N2872" s="575">
        <v>1068000</v>
      </c>
      <c r="O2872" s="367"/>
      <c r="P2872" s="367"/>
      <c r="Q2872" s="161" t="s">
        <v>189</v>
      </c>
    </row>
    <row r="2873" spans="2:17" x14ac:dyDescent="0.35">
      <c r="B2873" s="151" t="s">
        <v>18</v>
      </c>
      <c r="C2873" s="151" t="s">
        <v>18</v>
      </c>
      <c r="D2873" s="153" t="s">
        <v>18</v>
      </c>
      <c r="E2873" s="504" t="s">
        <v>182</v>
      </c>
      <c r="F2873" s="367"/>
      <c r="G2873" s="367"/>
      <c r="H2873" s="367"/>
      <c r="I2873" s="367"/>
      <c r="J2873" s="367"/>
      <c r="K2873" s="367"/>
      <c r="L2873" s="367"/>
      <c r="M2873" s="60" t="s">
        <v>13</v>
      </c>
      <c r="N2873" s="575">
        <v>1068000</v>
      </c>
      <c r="O2873" s="367"/>
      <c r="P2873" s="367"/>
      <c r="Q2873" s="161" t="s">
        <v>189</v>
      </c>
    </row>
    <row r="2874" spans="2:17" x14ac:dyDescent="0.35">
      <c r="B2874" s="151" t="s">
        <v>18</v>
      </c>
      <c r="C2874" s="151" t="s">
        <v>18</v>
      </c>
      <c r="D2874" s="151" t="s">
        <v>18</v>
      </c>
      <c r="E2874" s="460" t="s">
        <v>184</v>
      </c>
      <c r="F2874" s="367"/>
      <c r="G2874" s="367"/>
      <c r="H2874" s="367"/>
      <c r="I2874" s="367"/>
      <c r="J2874" s="367"/>
      <c r="K2874" s="367"/>
      <c r="L2874" s="367"/>
      <c r="M2874" s="156" t="s">
        <v>190</v>
      </c>
      <c r="N2874" s="579">
        <v>1068000</v>
      </c>
      <c r="O2874" s="367"/>
      <c r="P2874" s="367"/>
      <c r="Q2874" s="62" t="s">
        <v>189</v>
      </c>
    </row>
    <row r="2875" spans="2:17" s="173" customFormat="1" x14ac:dyDescent="0.35">
      <c r="B2875" s="179"/>
      <c r="C2875" s="179"/>
      <c r="D2875" s="179"/>
      <c r="E2875" s="179"/>
      <c r="F2875" s="138" t="s">
        <v>1691</v>
      </c>
      <c r="G2875" s="138"/>
      <c r="H2875" s="138"/>
      <c r="I2875" s="138"/>
      <c r="J2875" s="138"/>
      <c r="K2875" s="138"/>
      <c r="L2875" s="138"/>
      <c r="M2875" s="138"/>
      <c r="N2875" s="235"/>
      <c r="Q2875" s="51"/>
    </row>
    <row r="2876" spans="2:17" s="173" customFormat="1" x14ac:dyDescent="0.35">
      <c r="B2876" s="179"/>
      <c r="C2876" s="179"/>
      <c r="D2876" s="179"/>
      <c r="E2876" s="179"/>
      <c r="F2876" s="138" t="s">
        <v>1649</v>
      </c>
      <c r="G2876" s="138"/>
      <c r="H2876" s="138"/>
      <c r="I2876" s="138"/>
      <c r="J2876" s="138"/>
      <c r="K2876" s="138"/>
      <c r="L2876" s="138"/>
      <c r="M2876" s="138"/>
      <c r="N2876" s="236"/>
      <c r="Q2876" s="51"/>
    </row>
    <row r="2877" spans="2:17" s="173" customFormat="1" x14ac:dyDescent="0.35">
      <c r="B2877" s="179"/>
      <c r="C2877" s="179"/>
      <c r="D2877" s="179"/>
      <c r="E2877" s="179"/>
      <c r="F2877" s="138" t="s">
        <v>1648</v>
      </c>
      <c r="G2877" s="138" t="s">
        <v>2038</v>
      </c>
      <c r="H2877" s="138"/>
      <c r="I2877" s="138"/>
      <c r="J2877" s="138"/>
      <c r="K2877" s="138"/>
      <c r="L2877" s="237" t="s">
        <v>190</v>
      </c>
      <c r="M2877" s="586">
        <v>272000</v>
      </c>
      <c r="N2877" s="586"/>
      <c r="O2877" s="586"/>
      <c r="P2877" s="238" t="s">
        <v>189</v>
      </c>
    </row>
    <row r="2878" spans="2:17" s="173" customFormat="1" x14ac:dyDescent="0.35">
      <c r="B2878" s="179"/>
      <c r="C2878" s="179"/>
      <c r="D2878" s="179"/>
      <c r="E2878" s="179"/>
      <c r="F2878" s="138" t="s">
        <v>1648</v>
      </c>
      <c r="G2878" s="138" t="s">
        <v>2039</v>
      </c>
      <c r="H2878" s="138"/>
      <c r="I2878" s="138"/>
      <c r="J2878" s="138"/>
      <c r="K2878" s="138"/>
      <c r="L2878" s="237" t="s">
        <v>190</v>
      </c>
      <c r="M2878" s="586">
        <v>340000</v>
      </c>
      <c r="N2878" s="586"/>
      <c r="O2878" s="586"/>
      <c r="P2878" s="238" t="s">
        <v>189</v>
      </c>
    </row>
    <row r="2879" spans="2:17" s="173" customFormat="1" x14ac:dyDescent="0.35">
      <c r="B2879" s="179"/>
      <c r="C2879" s="179"/>
      <c r="D2879" s="179"/>
      <c r="E2879" s="179"/>
      <c r="F2879" s="138" t="s">
        <v>1648</v>
      </c>
      <c r="G2879" s="138" t="s">
        <v>2040</v>
      </c>
      <c r="H2879" s="138"/>
      <c r="I2879" s="138"/>
      <c r="J2879" s="138"/>
      <c r="K2879" s="138"/>
      <c r="L2879" s="237" t="s">
        <v>190</v>
      </c>
      <c r="M2879" s="586">
        <v>176000</v>
      </c>
      <c r="N2879" s="586"/>
      <c r="O2879" s="586"/>
      <c r="P2879" s="238" t="s">
        <v>189</v>
      </c>
    </row>
    <row r="2880" spans="2:17" s="173" customFormat="1" x14ac:dyDescent="0.35">
      <c r="B2880" s="179"/>
      <c r="C2880" s="179"/>
      <c r="D2880" s="179"/>
      <c r="E2880" s="179"/>
      <c r="F2880" s="138" t="s">
        <v>1648</v>
      </c>
      <c r="G2880" s="138" t="s">
        <v>2041</v>
      </c>
      <c r="H2880" s="138"/>
      <c r="I2880" s="138"/>
      <c r="J2880" s="138"/>
      <c r="K2880" s="138"/>
      <c r="L2880" s="237" t="s">
        <v>190</v>
      </c>
      <c r="M2880" s="586">
        <v>232000</v>
      </c>
      <c r="N2880" s="586"/>
      <c r="O2880" s="586"/>
      <c r="P2880" s="238" t="s">
        <v>189</v>
      </c>
    </row>
    <row r="2881" spans="2:17" s="173" customFormat="1" x14ac:dyDescent="0.35">
      <c r="B2881" s="179"/>
      <c r="C2881" s="179"/>
      <c r="D2881" s="179"/>
      <c r="E2881" s="179"/>
      <c r="F2881" s="138" t="s">
        <v>1648</v>
      </c>
      <c r="G2881" s="138" t="s">
        <v>2042</v>
      </c>
      <c r="H2881" s="138"/>
      <c r="I2881" s="138"/>
      <c r="J2881" s="138"/>
      <c r="K2881" s="138"/>
      <c r="L2881" s="237" t="s">
        <v>190</v>
      </c>
      <c r="M2881" s="586">
        <v>48000</v>
      </c>
      <c r="N2881" s="586"/>
      <c r="O2881" s="586"/>
      <c r="P2881" s="238" t="s">
        <v>189</v>
      </c>
    </row>
    <row r="2882" spans="2:17" s="173" customFormat="1" x14ac:dyDescent="0.35">
      <c r="B2882" s="179"/>
      <c r="C2882" s="179"/>
      <c r="D2882" s="179"/>
      <c r="E2882" s="179"/>
      <c r="F2882" s="138" t="s">
        <v>1690</v>
      </c>
      <c r="G2882" s="138"/>
      <c r="H2882" s="138"/>
      <c r="I2882" s="138"/>
      <c r="J2882" s="138"/>
      <c r="K2882" s="138"/>
      <c r="L2882" s="138"/>
      <c r="M2882" s="138"/>
      <c r="P2882" s="239"/>
    </row>
    <row r="2883" spans="2:17" x14ac:dyDescent="0.35">
      <c r="B2883" s="153" t="s">
        <v>18</v>
      </c>
      <c r="C2883" s="504" t="s">
        <v>199</v>
      </c>
      <c r="D2883" s="367"/>
      <c r="E2883" s="367"/>
      <c r="F2883" s="367"/>
      <c r="G2883" s="367"/>
      <c r="H2883" s="367"/>
      <c r="I2883" s="367"/>
      <c r="J2883" s="367"/>
      <c r="K2883" s="367"/>
      <c r="L2883" s="367"/>
      <c r="M2883" s="60" t="s">
        <v>13</v>
      </c>
      <c r="N2883" s="575">
        <v>54000</v>
      </c>
      <c r="O2883" s="367"/>
      <c r="P2883" s="367"/>
      <c r="Q2883" s="161" t="s">
        <v>189</v>
      </c>
    </row>
    <row r="2884" spans="2:17" x14ac:dyDescent="0.35">
      <c r="B2884" s="151" t="s">
        <v>18</v>
      </c>
      <c r="C2884" s="151" t="s">
        <v>18</v>
      </c>
      <c r="D2884" s="504" t="s">
        <v>38</v>
      </c>
      <c r="E2884" s="367"/>
      <c r="F2884" s="367"/>
      <c r="G2884" s="367"/>
      <c r="H2884" s="367"/>
      <c r="I2884" s="367"/>
      <c r="J2884" s="367"/>
      <c r="K2884" s="367"/>
      <c r="L2884" s="367"/>
      <c r="M2884" s="60" t="s">
        <v>13</v>
      </c>
      <c r="N2884" s="575">
        <v>54000</v>
      </c>
      <c r="O2884" s="367"/>
      <c r="P2884" s="367"/>
      <c r="Q2884" s="161" t="s">
        <v>189</v>
      </c>
    </row>
    <row r="2885" spans="2:17" x14ac:dyDescent="0.35">
      <c r="B2885" s="151" t="s">
        <v>18</v>
      </c>
      <c r="C2885" s="151" t="s">
        <v>18</v>
      </c>
      <c r="D2885" s="153" t="s">
        <v>18</v>
      </c>
      <c r="E2885" s="504" t="s">
        <v>43</v>
      </c>
      <c r="F2885" s="367"/>
      <c r="G2885" s="367"/>
      <c r="H2885" s="367"/>
      <c r="I2885" s="367"/>
      <c r="J2885" s="367"/>
      <c r="K2885" s="367"/>
      <c r="L2885" s="367"/>
      <c r="M2885" s="60" t="s">
        <v>13</v>
      </c>
      <c r="N2885" s="575">
        <v>54000</v>
      </c>
      <c r="O2885" s="367"/>
      <c r="P2885" s="367"/>
      <c r="Q2885" s="161" t="s">
        <v>189</v>
      </c>
    </row>
    <row r="2886" spans="2:17" x14ac:dyDescent="0.35">
      <c r="B2886" s="151" t="s">
        <v>18</v>
      </c>
      <c r="C2886" s="151" t="s">
        <v>18</v>
      </c>
      <c r="D2886" s="151" t="s">
        <v>18</v>
      </c>
      <c r="E2886" s="460" t="s">
        <v>46</v>
      </c>
      <c r="F2886" s="367"/>
      <c r="G2886" s="367"/>
      <c r="H2886" s="367"/>
      <c r="I2886" s="367"/>
      <c r="J2886" s="367"/>
      <c r="K2886" s="367"/>
      <c r="L2886" s="367"/>
      <c r="M2886" s="156" t="s">
        <v>18</v>
      </c>
      <c r="N2886" s="583" t="s">
        <v>18</v>
      </c>
      <c r="O2886" s="367"/>
      <c r="P2886" s="367"/>
      <c r="Q2886" s="62" t="s">
        <v>18</v>
      </c>
    </row>
    <row r="2887" spans="2:17" x14ac:dyDescent="0.35">
      <c r="B2887" s="151" t="s">
        <v>18</v>
      </c>
      <c r="C2887" s="151" t="s">
        <v>18</v>
      </c>
      <c r="D2887" s="151" t="s">
        <v>18</v>
      </c>
      <c r="E2887" s="151" t="s">
        <v>18</v>
      </c>
      <c r="F2887" s="398" t="s">
        <v>93</v>
      </c>
      <c r="G2887" s="367"/>
      <c r="H2887" s="367"/>
      <c r="I2887" s="367"/>
      <c r="J2887" s="367"/>
      <c r="K2887" s="367"/>
      <c r="L2887" s="367"/>
      <c r="M2887" s="65" t="s">
        <v>190</v>
      </c>
      <c r="N2887" s="577">
        <v>42000</v>
      </c>
      <c r="O2887" s="367"/>
      <c r="P2887" s="367"/>
      <c r="Q2887" s="66" t="s">
        <v>189</v>
      </c>
    </row>
    <row r="2888" spans="2:17" x14ac:dyDescent="0.35">
      <c r="B2888" s="151"/>
      <c r="C2888" s="151"/>
      <c r="D2888" s="151"/>
      <c r="E2888" s="148"/>
      <c r="F2888" s="148"/>
      <c r="G2888" s="454" t="s">
        <v>1693</v>
      </c>
      <c r="H2888" s="367"/>
      <c r="I2888" s="367"/>
      <c r="J2888" s="367"/>
      <c r="K2888" s="367"/>
      <c r="L2888" s="367"/>
      <c r="M2888" s="151"/>
      <c r="N2888" s="460"/>
      <c r="O2888" s="367"/>
      <c r="P2888" s="367"/>
      <c r="Q2888" s="150"/>
    </row>
    <row r="2889" spans="2:17" x14ac:dyDescent="0.35">
      <c r="B2889" s="151"/>
      <c r="C2889" s="151"/>
      <c r="D2889" s="151"/>
      <c r="E2889" s="148"/>
      <c r="F2889" s="148"/>
      <c r="G2889" s="454" t="s">
        <v>1694</v>
      </c>
      <c r="H2889" s="454"/>
      <c r="I2889" s="454"/>
      <c r="J2889" s="454"/>
      <c r="K2889" s="454"/>
      <c r="L2889" s="454"/>
      <c r="M2889" s="151"/>
      <c r="N2889" s="460"/>
      <c r="O2889" s="460"/>
      <c r="P2889" s="460"/>
      <c r="Q2889" s="150"/>
    </row>
    <row r="2890" spans="2:17" x14ac:dyDescent="0.35">
      <c r="B2890" s="151"/>
      <c r="C2890" s="151"/>
      <c r="D2890" s="151"/>
      <c r="E2890" s="148"/>
      <c r="F2890" s="148"/>
      <c r="G2890" s="454" t="s">
        <v>1695</v>
      </c>
      <c r="H2890" s="454"/>
      <c r="I2890" s="454"/>
      <c r="J2890" s="454"/>
      <c r="K2890" s="454"/>
      <c r="L2890" s="454"/>
      <c r="M2890" s="151"/>
      <c r="N2890" s="460"/>
      <c r="O2890" s="460"/>
      <c r="P2890" s="460"/>
      <c r="Q2890" s="150"/>
    </row>
    <row r="2891" spans="2:17" x14ac:dyDescent="0.35">
      <c r="B2891" s="151"/>
      <c r="C2891" s="151"/>
      <c r="D2891" s="151"/>
      <c r="E2891" s="148"/>
      <c r="F2891" s="148"/>
      <c r="G2891" s="454" t="s">
        <v>1671</v>
      </c>
      <c r="H2891" s="454"/>
      <c r="I2891" s="454"/>
      <c r="J2891" s="454"/>
      <c r="K2891" s="454"/>
      <c r="L2891" s="454"/>
      <c r="M2891" s="151"/>
      <c r="N2891" s="460"/>
      <c r="O2891" s="460"/>
      <c r="P2891" s="460"/>
      <c r="Q2891" s="150"/>
    </row>
    <row r="2892" spans="2:17" x14ac:dyDescent="0.35">
      <c r="B2892" s="151" t="s">
        <v>18</v>
      </c>
      <c r="C2892" s="151" t="s">
        <v>18</v>
      </c>
      <c r="D2892" s="151" t="s">
        <v>18</v>
      </c>
      <c r="E2892" s="151" t="s">
        <v>18</v>
      </c>
      <c r="F2892" s="398" t="s">
        <v>97</v>
      </c>
      <c r="G2892" s="367"/>
      <c r="H2892" s="367"/>
      <c r="I2892" s="367"/>
      <c r="J2892" s="367"/>
      <c r="K2892" s="367"/>
      <c r="L2892" s="367"/>
      <c r="M2892" s="65" t="s">
        <v>190</v>
      </c>
      <c r="N2892" s="577">
        <v>4000</v>
      </c>
      <c r="O2892" s="367"/>
      <c r="P2892" s="367"/>
      <c r="Q2892" s="66" t="s">
        <v>189</v>
      </c>
    </row>
    <row r="2893" spans="2:17" x14ac:dyDescent="0.35">
      <c r="B2893" s="151"/>
      <c r="C2893" s="151"/>
      <c r="D2893" s="151"/>
      <c r="E2893" s="148"/>
      <c r="F2893" s="148"/>
      <c r="G2893" s="454" t="s">
        <v>1699</v>
      </c>
      <c r="H2893" s="367"/>
      <c r="I2893" s="367"/>
      <c r="J2893" s="367"/>
      <c r="K2893" s="367"/>
      <c r="L2893" s="367"/>
      <c r="M2893" s="151"/>
      <c r="N2893" s="460"/>
      <c r="O2893" s="367"/>
      <c r="P2893" s="367"/>
      <c r="Q2893" s="150"/>
    </row>
    <row r="2894" spans="2:17" x14ac:dyDescent="0.35">
      <c r="B2894" s="151"/>
      <c r="C2894" s="151"/>
      <c r="D2894" s="151"/>
      <c r="E2894" s="148"/>
      <c r="F2894" s="148"/>
      <c r="G2894" s="454" t="s">
        <v>1700</v>
      </c>
      <c r="H2894" s="454"/>
      <c r="I2894" s="454"/>
      <c r="J2894" s="454"/>
      <c r="K2894" s="454"/>
      <c r="L2894" s="454"/>
      <c r="M2894" s="151"/>
      <c r="N2894" s="460"/>
      <c r="O2894" s="460"/>
      <c r="P2894" s="460"/>
      <c r="Q2894" s="150"/>
    </row>
    <row r="2895" spans="2:17" x14ac:dyDescent="0.35">
      <c r="B2895" s="151"/>
      <c r="C2895" s="151"/>
      <c r="D2895" s="151"/>
      <c r="E2895" s="148"/>
      <c r="F2895" s="148"/>
      <c r="G2895" s="454" t="s">
        <v>1701</v>
      </c>
      <c r="H2895" s="454"/>
      <c r="I2895" s="454"/>
      <c r="J2895" s="454"/>
      <c r="K2895" s="454"/>
      <c r="L2895" s="454"/>
      <c r="M2895" s="151"/>
      <c r="N2895" s="460"/>
      <c r="O2895" s="460"/>
      <c r="P2895" s="460"/>
      <c r="Q2895" s="150"/>
    </row>
    <row r="2896" spans="2:17" x14ac:dyDescent="0.35">
      <c r="B2896" s="151"/>
      <c r="C2896" s="151"/>
      <c r="D2896" s="151"/>
      <c r="E2896" s="148"/>
      <c r="F2896" s="148"/>
      <c r="G2896" s="454" t="s">
        <v>1692</v>
      </c>
      <c r="H2896" s="454"/>
      <c r="I2896" s="454"/>
      <c r="J2896" s="454"/>
      <c r="K2896" s="454"/>
      <c r="L2896" s="454"/>
      <c r="M2896" s="151"/>
      <c r="N2896" s="460"/>
      <c r="O2896" s="460"/>
      <c r="P2896" s="460"/>
      <c r="Q2896" s="150"/>
    </row>
    <row r="2897" spans="2:17" x14ac:dyDescent="0.35">
      <c r="B2897" s="151" t="s">
        <v>18</v>
      </c>
      <c r="C2897" s="151" t="s">
        <v>18</v>
      </c>
      <c r="D2897" s="151" t="s">
        <v>18</v>
      </c>
      <c r="E2897" s="151" t="s">
        <v>18</v>
      </c>
      <c r="F2897" s="398" t="s">
        <v>118</v>
      </c>
      <c r="G2897" s="367"/>
      <c r="H2897" s="367"/>
      <c r="I2897" s="367"/>
      <c r="J2897" s="367"/>
      <c r="K2897" s="367"/>
      <c r="L2897" s="367"/>
      <c r="M2897" s="65" t="s">
        <v>190</v>
      </c>
      <c r="N2897" s="577">
        <v>3000</v>
      </c>
      <c r="O2897" s="367"/>
      <c r="P2897" s="367"/>
      <c r="Q2897" s="66" t="s">
        <v>189</v>
      </c>
    </row>
    <row r="2898" spans="2:17" x14ac:dyDescent="0.35">
      <c r="B2898" s="151"/>
      <c r="C2898" s="151"/>
      <c r="D2898" s="151"/>
      <c r="E2898" s="148"/>
      <c r="F2898" s="148"/>
      <c r="G2898" s="454" t="s">
        <v>1696</v>
      </c>
      <c r="H2898" s="367"/>
      <c r="I2898" s="367"/>
      <c r="J2898" s="367"/>
      <c r="K2898" s="367"/>
      <c r="L2898" s="367"/>
      <c r="M2898" s="151"/>
      <c r="N2898" s="460"/>
      <c r="O2898" s="367"/>
      <c r="P2898" s="367"/>
      <c r="Q2898" s="150"/>
    </row>
    <row r="2899" spans="2:17" s="173" customFormat="1" x14ac:dyDescent="0.35">
      <c r="B2899" s="179"/>
      <c r="C2899" s="179"/>
      <c r="D2899" s="179"/>
      <c r="E2899" s="174"/>
      <c r="F2899" s="174"/>
      <c r="G2899" s="178"/>
      <c r="M2899" s="179"/>
      <c r="N2899" s="179"/>
      <c r="Q2899" s="178"/>
    </row>
    <row r="2900" spans="2:17" x14ac:dyDescent="0.35">
      <c r="B2900" s="151"/>
      <c r="C2900" s="151"/>
      <c r="D2900" s="151"/>
      <c r="E2900" s="148"/>
      <c r="F2900" s="148"/>
      <c r="G2900" s="454" t="s">
        <v>1697</v>
      </c>
      <c r="H2900" s="454"/>
      <c r="I2900" s="454"/>
      <c r="J2900" s="454"/>
      <c r="K2900" s="454"/>
      <c r="L2900" s="454"/>
      <c r="M2900" s="151"/>
      <c r="N2900" s="460"/>
      <c r="O2900" s="460"/>
      <c r="P2900" s="460"/>
      <c r="Q2900" s="150"/>
    </row>
    <row r="2901" spans="2:17" x14ac:dyDescent="0.35">
      <c r="B2901" s="151"/>
      <c r="C2901" s="151"/>
      <c r="D2901" s="151"/>
      <c r="E2901" s="148"/>
      <c r="F2901" s="148"/>
      <c r="G2901" s="454" t="s">
        <v>1698</v>
      </c>
      <c r="H2901" s="454"/>
      <c r="I2901" s="454"/>
      <c r="J2901" s="454"/>
      <c r="K2901" s="454"/>
      <c r="L2901" s="454"/>
      <c r="M2901" s="151"/>
      <c r="N2901" s="460"/>
      <c r="O2901" s="460"/>
      <c r="P2901" s="460"/>
      <c r="Q2901" s="150"/>
    </row>
    <row r="2902" spans="2:17" x14ac:dyDescent="0.35">
      <c r="B2902" s="151"/>
      <c r="C2902" s="151"/>
      <c r="D2902" s="151"/>
      <c r="E2902" s="148"/>
      <c r="F2902" s="148"/>
      <c r="G2902" s="454" t="s">
        <v>1671</v>
      </c>
      <c r="H2902" s="454"/>
      <c r="I2902" s="454"/>
      <c r="J2902" s="454"/>
      <c r="K2902" s="454"/>
      <c r="L2902" s="454"/>
      <c r="M2902" s="151"/>
      <c r="N2902" s="460"/>
      <c r="O2902" s="460"/>
      <c r="P2902" s="460"/>
      <c r="Q2902" s="150"/>
    </row>
    <row r="2903" spans="2:17" x14ac:dyDescent="0.35">
      <c r="B2903" s="151" t="s">
        <v>18</v>
      </c>
      <c r="C2903" s="151" t="s">
        <v>18</v>
      </c>
      <c r="D2903" s="151" t="s">
        <v>18</v>
      </c>
      <c r="E2903" s="151" t="s">
        <v>18</v>
      </c>
      <c r="F2903" s="398" t="s">
        <v>727</v>
      </c>
      <c r="G2903" s="367"/>
      <c r="H2903" s="367"/>
      <c r="I2903" s="367"/>
      <c r="J2903" s="367"/>
      <c r="K2903" s="367"/>
      <c r="L2903" s="367"/>
      <c r="M2903" s="65" t="s">
        <v>190</v>
      </c>
      <c r="N2903" s="577">
        <v>5000</v>
      </c>
      <c r="O2903" s="367"/>
      <c r="P2903" s="367"/>
      <c r="Q2903" s="66" t="s">
        <v>189</v>
      </c>
    </row>
    <row r="2904" spans="2:17" x14ac:dyDescent="0.35">
      <c r="B2904" s="151"/>
      <c r="C2904" s="151"/>
      <c r="D2904" s="151"/>
      <c r="E2904" s="148"/>
      <c r="F2904" s="148"/>
      <c r="G2904" s="454" t="s">
        <v>1702</v>
      </c>
      <c r="H2904" s="367"/>
      <c r="I2904" s="367"/>
      <c r="J2904" s="367"/>
      <c r="K2904" s="367"/>
      <c r="L2904" s="367"/>
      <c r="M2904" s="151"/>
      <c r="N2904" s="460"/>
      <c r="O2904" s="367"/>
      <c r="P2904" s="367"/>
      <c r="Q2904" s="150"/>
    </row>
    <row r="2905" spans="2:17" x14ac:dyDescent="0.35">
      <c r="B2905" s="151"/>
      <c r="C2905" s="151"/>
      <c r="D2905" s="151"/>
      <c r="E2905" s="148"/>
      <c r="F2905" s="148"/>
      <c r="G2905" s="454" t="s">
        <v>1703</v>
      </c>
      <c r="H2905" s="454"/>
      <c r="I2905" s="454"/>
      <c r="J2905" s="454"/>
      <c r="K2905" s="454"/>
      <c r="L2905" s="454"/>
      <c r="M2905" s="151"/>
      <c r="N2905" s="460"/>
      <c r="O2905" s="460"/>
      <c r="P2905" s="460"/>
      <c r="Q2905" s="150"/>
    </row>
    <row r="2906" spans="2:17" x14ac:dyDescent="0.35">
      <c r="B2906" s="151"/>
      <c r="C2906" s="151"/>
      <c r="D2906" s="151"/>
      <c r="E2906" s="148"/>
      <c r="F2906" s="148"/>
      <c r="G2906" s="454" t="s">
        <v>1704</v>
      </c>
      <c r="H2906" s="454"/>
      <c r="I2906" s="454"/>
      <c r="J2906" s="454"/>
      <c r="K2906" s="454"/>
      <c r="L2906" s="454"/>
      <c r="M2906" s="151"/>
      <c r="N2906" s="460"/>
      <c r="O2906" s="460"/>
      <c r="P2906" s="460"/>
      <c r="Q2906" s="150"/>
    </row>
    <row r="2907" spans="2:17" x14ac:dyDescent="0.35">
      <c r="B2907" s="151"/>
      <c r="C2907" s="151"/>
      <c r="D2907" s="151"/>
      <c r="E2907" s="148"/>
      <c r="F2907" s="148"/>
      <c r="G2907" s="454" t="s">
        <v>1692</v>
      </c>
      <c r="H2907" s="454"/>
      <c r="I2907" s="454"/>
      <c r="J2907" s="454"/>
      <c r="K2907" s="454"/>
      <c r="L2907" s="454"/>
      <c r="M2907" s="151"/>
      <c r="N2907" s="460"/>
      <c r="O2907" s="460"/>
      <c r="P2907" s="460"/>
      <c r="Q2907" s="150"/>
    </row>
    <row r="2908" spans="2:17" s="173" customFormat="1" x14ac:dyDescent="0.35">
      <c r="B2908" s="179"/>
      <c r="C2908" s="179"/>
      <c r="D2908" s="179"/>
      <c r="E2908" s="174"/>
      <c r="F2908" s="174"/>
      <c r="G2908" s="178"/>
      <c r="H2908" s="178"/>
      <c r="I2908" s="178"/>
      <c r="J2908" s="178"/>
      <c r="K2908" s="178"/>
      <c r="L2908" s="178"/>
      <c r="M2908" s="179"/>
      <c r="N2908" s="179"/>
      <c r="O2908" s="179"/>
      <c r="P2908" s="179"/>
      <c r="Q2908" s="178"/>
    </row>
    <row r="2909" spans="2:17" s="173" customFormat="1" x14ac:dyDescent="0.35">
      <c r="B2909" s="179"/>
      <c r="C2909" s="179"/>
      <c r="D2909" s="179"/>
      <c r="E2909" s="174"/>
      <c r="F2909" s="174"/>
      <c r="G2909" s="178"/>
      <c r="H2909" s="178"/>
      <c r="I2909" s="178"/>
      <c r="J2909" s="178"/>
      <c r="K2909" s="178"/>
      <c r="L2909" s="178"/>
      <c r="M2909" s="179"/>
      <c r="N2909" s="179"/>
      <c r="O2909" s="179"/>
      <c r="P2909" s="179"/>
      <c r="Q2909" s="178"/>
    </row>
    <row r="2910" spans="2:17" x14ac:dyDescent="0.35">
      <c r="B2910" s="574" t="s">
        <v>9</v>
      </c>
      <c r="C2910" s="367"/>
      <c r="D2910" s="367"/>
      <c r="E2910" s="367"/>
      <c r="F2910" s="367"/>
      <c r="G2910" s="367"/>
      <c r="H2910" s="367"/>
      <c r="I2910" s="367"/>
      <c r="J2910" s="367"/>
      <c r="K2910" s="367"/>
      <c r="L2910" s="367"/>
      <c r="M2910" s="367"/>
      <c r="N2910" s="367"/>
      <c r="O2910" s="367"/>
      <c r="P2910" s="367"/>
      <c r="Q2910" s="367"/>
    </row>
    <row r="2911" spans="2:17" x14ac:dyDescent="0.35">
      <c r="B2911" s="153" t="s">
        <v>18</v>
      </c>
      <c r="C2911" s="504" t="s">
        <v>200</v>
      </c>
      <c r="D2911" s="367"/>
      <c r="E2911" s="367"/>
      <c r="F2911" s="367"/>
      <c r="G2911" s="367"/>
      <c r="H2911" s="367"/>
      <c r="I2911" s="367"/>
      <c r="J2911" s="367"/>
      <c r="K2911" s="367"/>
      <c r="L2911" s="367"/>
      <c r="M2911" s="60" t="s">
        <v>13</v>
      </c>
      <c r="N2911" s="575">
        <v>308120</v>
      </c>
      <c r="O2911" s="367"/>
      <c r="P2911" s="367"/>
      <c r="Q2911" s="161" t="s">
        <v>189</v>
      </c>
    </row>
    <row r="2912" spans="2:17" x14ac:dyDescent="0.35">
      <c r="B2912" s="151" t="s">
        <v>18</v>
      </c>
      <c r="C2912" s="151" t="s">
        <v>18</v>
      </c>
      <c r="D2912" s="504" t="s">
        <v>38</v>
      </c>
      <c r="E2912" s="367"/>
      <c r="F2912" s="367"/>
      <c r="G2912" s="367"/>
      <c r="H2912" s="367"/>
      <c r="I2912" s="367"/>
      <c r="J2912" s="367"/>
      <c r="K2912" s="367"/>
      <c r="L2912" s="367"/>
      <c r="M2912" s="60" t="s">
        <v>13</v>
      </c>
      <c r="N2912" s="575">
        <v>263120</v>
      </c>
      <c r="O2912" s="367"/>
      <c r="P2912" s="367"/>
      <c r="Q2912" s="161" t="s">
        <v>189</v>
      </c>
    </row>
    <row r="2913" spans="2:17" x14ac:dyDescent="0.35">
      <c r="B2913" s="151" t="s">
        <v>18</v>
      </c>
      <c r="C2913" s="151" t="s">
        <v>18</v>
      </c>
      <c r="D2913" s="153" t="s">
        <v>18</v>
      </c>
      <c r="E2913" s="504" t="s">
        <v>43</v>
      </c>
      <c r="F2913" s="367"/>
      <c r="G2913" s="367"/>
      <c r="H2913" s="367"/>
      <c r="I2913" s="367"/>
      <c r="J2913" s="367"/>
      <c r="K2913" s="367"/>
      <c r="L2913" s="367"/>
      <c r="M2913" s="60" t="s">
        <v>13</v>
      </c>
      <c r="N2913" s="575">
        <v>263120</v>
      </c>
      <c r="O2913" s="367"/>
      <c r="P2913" s="367"/>
      <c r="Q2913" s="161" t="s">
        <v>189</v>
      </c>
    </row>
    <row r="2914" spans="2:17" x14ac:dyDescent="0.35">
      <c r="B2914" s="151" t="s">
        <v>18</v>
      </c>
      <c r="C2914" s="151" t="s">
        <v>18</v>
      </c>
      <c r="D2914" s="151" t="s">
        <v>18</v>
      </c>
      <c r="E2914" s="460" t="s">
        <v>46</v>
      </c>
      <c r="F2914" s="367"/>
      <c r="G2914" s="367"/>
      <c r="H2914" s="367"/>
      <c r="I2914" s="367"/>
      <c r="J2914" s="367"/>
      <c r="K2914" s="367"/>
      <c r="L2914" s="367"/>
      <c r="M2914" s="156" t="s">
        <v>18</v>
      </c>
      <c r="N2914" s="583" t="s">
        <v>18</v>
      </c>
      <c r="O2914" s="367"/>
      <c r="P2914" s="367"/>
      <c r="Q2914" s="62" t="s">
        <v>18</v>
      </c>
    </row>
    <row r="2915" spans="2:17" x14ac:dyDescent="0.35">
      <c r="B2915" s="151" t="s">
        <v>18</v>
      </c>
      <c r="C2915" s="151" t="s">
        <v>18</v>
      </c>
      <c r="D2915" s="151" t="s">
        <v>18</v>
      </c>
      <c r="E2915" s="151" t="s">
        <v>18</v>
      </c>
      <c r="F2915" s="398" t="s">
        <v>59</v>
      </c>
      <c r="G2915" s="367"/>
      <c r="H2915" s="367"/>
      <c r="I2915" s="367"/>
      <c r="J2915" s="367"/>
      <c r="K2915" s="367"/>
      <c r="L2915" s="367"/>
      <c r="M2915" s="65" t="s">
        <v>190</v>
      </c>
      <c r="N2915" s="577">
        <v>3000</v>
      </c>
      <c r="O2915" s="367"/>
      <c r="P2915" s="367"/>
      <c r="Q2915" s="66" t="s">
        <v>189</v>
      </c>
    </row>
    <row r="2916" spans="2:17" x14ac:dyDescent="0.35">
      <c r="B2916" s="151"/>
      <c r="C2916" s="151"/>
      <c r="D2916" s="151"/>
      <c r="E2916" s="148"/>
      <c r="F2916" s="148"/>
      <c r="G2916" s="454" t="s">
        <v>1705</v>
      </c>
      <c r="H2916" s="367"/>
      <c r="I2916" s="367"/>
      <c r="J2916" s="367"/>
      <c r="K2916" s="367"/>
      <c r="L2916" s="367"/>
      <c r="M2916" s="151"/>
      <c r="N2916" s="460"/>
      <c r="O2916" s="367"/>
      <c r="P2916" s="367"/>
      <c r="Q2916" s="150"/>
    </row>
    <row r="2917" spans="2:17" x14ac:dyDescent="0.35">
      <c r="B2917" s="151"/>
      <c r="C2917" s="151"/>
      <c r="D2917" s="151"/>
      <c r="E2917" s="148"/>
      <c r="F2917" s="148"/>
      <c r="G2917" s="454" t="s">
        <v>1706</v>
      </c>
      <c r="H2917" s="454"/>
      <c r="I2917" s="454"/>
      <c r="J2917" s="454"/>
      <c r="K2917" s="454"/>
      <c r="L2917" s="454"/>
      <c r="M2917" s="151"/>
      <c r="N2917" s="460"/>
      <c r="O2917" s="460"/>
      <c r="P2917" s="460"/>
      <c r="Q2917" s="150"/>
    </row>
    <row r="2918" spans="2:17" x14ac:dyDescent="0.35">
      <c r="B2918" s="151"/>
      <c r="C2918" s="151"/>
      <c r="D2918" s="151"/>
      <c r="E2918" s="148"/>
      <c r="F2918" s="148"/>
      <c r="G2918" s="454" t="s">
        <v>2043</v>
      </c>
      <c r="H2918" s="454"/>
      <c r="I2918" s="454"/>
      <c r="J2918" s="454"/>
      <c r="K2918" s="454"/>
      <c r="L2918" s="454"/>
      <c r="M2918" s="151"/>
      <c r="N2918" s="460"/>
      <c r="O2918" s="460"/>
      <c r="P2918" s="460"/>
      <c r="Q2918" s="150"/>
    </row>
    <row r="2919" spans="2:17" x14ac:dyDescent="0.35">
      <c r="B2919" s="151" t="s">
        <v>18</v>
      </c>
      <c r="C2919" s="151" t="s">
        <v>18</v>
      </c>
      <c r="D2919" s="151" t="s">
        <v>18</v>
      </c>
      <c r="E2919" s="151" t="s">
        <v>18</v>
      </c>
      <c r="F2919" s="398" t="s">
        <v>67</v>
      </c>
      <c r="G2919" s="367"/>
      <c r="H2919" s="367"/>
      <c r="I2919" s="367"/>
      <c r="J2919" s="367"/>
      <c r="K2919" s="367"/>
      <c r="L2919" s="367"/>
      <c r="M2919" s="65" t="s">
        <v>190</v>
      </c>
      <c r="N2919" s="577">
        <v>10000</v>
      </c>
      <c r="O2919" s="367"/>
      <c r="P2919" s="367"/>
      <c r="Q2919" s="66" t="s">
        <v>189</v>
      </c>
    </row>
    <row r="2920" spans="2:17" x14ac:dyDescent="0.35">
      <c r="B2920" s="151"/>
      <c r="C2920" s="151"/>
      <c r="D2920" s="151"/>
      <c r="E2920" s="148"/>
      <c r="F2920" s="148"/>
      <c r="G2920" s="454" t="s">
        <v>1711</v>
      </c>
      <c r="H2920" s="367"/>
      <c r="I2920" s="367"/>
      <c r="J2920" s="367"/>
      <c r="K2920" s="367"/>
      <c r="L2920" s="367"/>
      <c r="M2920" s="151"/>
      <c r="N2920" s="460"/>
      <c r="O2920" s="367"/>
      <c r="P2920" s="367"/>
      <c r="Q2920" s="150"/>
    </row>
    <row r="2921" spans="2:17" x14ac:dyDescent="0.35">
      <c r="B2921" s="151"/>
      <c r="C2921" s="151"/>
      <c r="D2921" s="151"/>
      <c r="E2921" s="148"/>
      <c r="F2921" s="148"/>
      <c r="G2921" s="454" t="s">
        <v>1714</v>
      </c>
      <c r="H2921" s="454"/>
      <c r="I2921" s="454"/>
      <c r="J2921" s="454"/>
      <c r="K2921" s="454"/>
      <c r="L2921" s="454"/>
      <c r="M2921" s="151"/>
      <c r="N2921" s="460"/>
      <c r="O2921" s="460"/>
      <c r="P2921" s="460"/>
      <c r="Q2921" s="150"/>
    </row>
    <row r="2922" spans="2:17" x14ac:dyDescent="0.35">
      <c r="B2922" s="151"/>
      <c r="C2922" s="151"/>
      <c r="D2922" s="151"/>
      <c r="E2922" s="148"/>
      <c r="F2922" s="148"/>
      <c r="G2922" s="454" t="s">
        <v>1713</v>
      </c>
      <c r="H2922" s="454"/>
      <c r="I2922" s="454"/>
      <c r="J2922" s="454"/>
      <c r="K2922" s="454"/>
      <c r="L2922" s="454"/>
      <c r="M2922" s="151"/>
      <c r="N2922" s="460"/>
      <c r="O2922" s="460"/>
      <c r="P2922" s="460"/>
      <c r="Q2922" s="150"/>
    </row>
    <row r="2923" spans="2:17" x14ac:dyDescent="0.35">
      <c r="B2923" s="151" t="s">
        <v>18</v>
      </c>
      <c r="C2923" s="151" t="s">
        <v>18</v>
      </c>
      <c r="D2923" s="151" t="s">
        <v>18</v>
      </c>
      <c r="E2923" s="151" t="s">
        <v>18</v>
      </c>
      <c r="F2923" s="398" t="s">
        <v>72</v>
      </c>
      <c r="G2923" s="367"/>
      <c r="H2923" s="367"/>
      <c r="I2923" s="367"/>
      <c r="J2923" s="367"/>
      <c r="K2923" s="367"/>
      <c r="L2923" s="367"/>
      <c r="M2923" s="65" t="s">
        <v>190</v>
      </c>
      <c r="N2923" s="577">
        <v>20000</v>
      </c>
      <c r="O2923" s="367"/>
      <c r="P2923" s="367"/>
      <c r="Q2923" s="66" t="s">
        <v>189</v>
      </c>
    </row>
    <row r="2924" spans="2:17" x14ac:dyDescent="0.35">
      <c r="B2924" s="151"/>
      <c r="C2924" s="151"/>
      <c r="D2924" s="151"/>
      <c r="E2924" s="148"/>
      <c r="F2924" s="148"/>
      <c r="G2924" s="454" t="s">
        <v>1715</v>
      </c>
      <c r="H2924" s="367"/>
      <c r="I2924" s="367"/>
      <c r="J2924" s="367"/>
      <c r="K2924" s="367"/>
      <c r="L2924" s="367"/>
      <c r="M2924" s="151"/>
      <c r="N2924" s="460"/>
      <c r="O2924" s="367"/>
      <c r="P2924" s="367"/>
      <c r="Q2924" s="150"/>
    </row>
    <row r="2925" spans="2:17" x14ac:dyDescent="0.35">
      <c r="B2925" s="151"/>
      <c r="C2925" s="151"/>
      <c r="D2925" s="151"/>
      <c r="E2925" s="148"/>
      <c r="F2925" s="148"/>
      <c r="G2925" s="454" t="s">
        <v>1716</v>
      </c>
      <c r="H2925" s="454"/>
      <c r="I2925" s="454"/>
      <c r="J2925" s="454"/>
      <c r="K2925" s="454"/>
      <c r="L2925" s="454"/>
      <c r="M2925" s="151"/>
      <c r="N2925" s="460"/>
      <c r="O2925" s="460"/>
      <c r="P2925" s="460"/>
      <c r="Q2925" s="150"/>
    </row>
    <row r="2926" spans="2:17" x14ac:dyDescent="0.35">
      <c r="B2926" s="151"/>
      <c r="C2926" s="151"/>
      <c r="D2926" s="151"/>
      <c r="E2926" s="148"/>
      <c r="F2926" s="148"/>
      <c r="G2926" s="454" t="s">
        <v>1759</v>
      </c>
      <c r="H2926" s="454"/>
      <c r="I2926" s="454"/>
      <c r="J2926" s="454"/>
      <c r="K2926" s="454"/>
      <c r="L2926" s="454"/>
      <c r="M2926" s="151"/>
      <c r="N2926" s="460"/>
      <c r="O2926" s="460"/>
      <c r="P2926" s="460"/>
      <c r="Q2926" s="150"/>
    </row>
    <row r="2927" spans="2:17" x14ac:dyDescent="0.35">
      <c r="B2927" s="151"/>
      <c r="C2927" s="151"/>
      <c r="D2927" s="151"/>
      <c r="E2927" s="148"/>
      <c r="F2927" s="148"/>
      <c r="G2927" s="454" t="s">
        <v>1760</v>
      </c>
      <c r="H2927" s="454"/>
      <c r="I2927" s="454"/>
      <c r="J2927" s="454"/>
      <c r="K2927" s="454"/>
      <c r="L2927" s="454"/>
      <c r="M2927" s="151"/>
      <c r="N2927" s="460"/>
      <c r="O2927" s="460"/>
      <c r="P2927" s="460"/>
      <c r="Q2927" s="150"/>
    </row>
    <row r="2928" spans="2:17" s="173" customFormat="1" x14ac:dyDescent="0.35">
      <c r="B2928" s="179"/>
      <c r="C2928" s="179"/>
      <c r="D2928" s="179"/>
      <c r="E2928" s="174"/>
      <c r="F2928" s="174"/>
      <c r="G2928" s="178"/>
      <c r="H2928" s="178"/>
      <c r="I2928" s="178"/>
      <c r="J2928" s="178"/>
      <c r="K2928" s="178"/>
      <c r="L2928" s="178"/>
      <c r="M2928" s="179"/>
      <c r="N2928" s="179"/>
      <c r="O2928" s="179"/>
      <c r="P2928" s="179"/>
      <c r="Q2928" s="178"/>
    </row>
    <row r="2929" spans="2:17" s="173" customFormat="1" x14ac:dyDescent="0.35">
      <c r="B2929" s="179"/>
      <c r="C2929" s="179"/>
      <c r="D2929" s="179"/>
      <c r="E2929" s="174"/>
      <c r="F2929" s="174"/>
      <c r="G2929" s="178"/>
      <c r="H2929" s="178"/>
      <c r="I2929" s="178"/>
      <c r="J2929" s="178"/>
      <c r="K2929" s="178"/>
      <c r="L2929" s="178"/>
      <c r="M2929" s="179"/>
      <c r="N2929" s="179"/>
      <c r="O2929" s="179"/>
      <c r="P2929" s="179"/>
      <c r="Q2929" s="178"/>
    </row>
    <row r="2930" spans="2:17" x14ac:dyDescent="0.35">
      <c r="B2930" s="151" t="s">
        <v>18</v>
      </c>
      <c r="C2930" s="151" t="s">
        <v>18</v>
      </c>
      <c r="D2930" s="151" t="s">
        <v>18</v>
      </c>
      <c r="E2930" s="151" t="s">
        <v>18</v>
      </c>
      <c r="F2930" s="398" t="s">
        <v>73</v>
      </c>
      <c r="G2930" s="367"/>
      <c r="H2930" s="367"/>
      <c r="I2930" s="367"/>
      <c r="J2930" s="367"/>
      <c r="K2930" s="367"/>
      <c r="L2930" s="367"/>
      <c r="M2930" s="65" t="s">
        <v>190</v>
      </c>
      <c r="N2930" s="577">
        <v>5000</v>
      </c>
      <c r="O2930" s="367"/>
      <c r="P2930" s="367"/>
      <c r="Q2930" s="66" t="s">
        <v>189</v>
      </c>
    </row>
    <row r="2931" spans="2:17" x14ac:dyDescent="0.35">
      <c r="B2931" s="151"/>
      <c r="C2931" s="151"/>
      <c r="D2931" s="151"/>
      <c r="E2931" s="148"/>
      <c r="F2931" s="148"/>
      <c r="G2931" s="454" t="s">
        <v>1717</v>
      </c>
      <c r="H2931" s="367"/>
      <c r="I2931" s="367"/>
      <c r="J2931" s="367"/>
      <c r="K2931" s="367"/>
      <c r="L2931" s="367"/>
      <c r="M2931" s="151"/>
      <c r="N2931" s="460"/>
      <c r="O2931" s="367"/>
      <c r="P2931" s="367"/>
      <c r="Q2931" s="150"/>
    </row>
    <row r="2932" spans="2:17" x14ac:dyDescent="0.35">
      <c r="B2932" s="151"/>
      <c r="C2932" s="151"/>
      <c r="D2932" s="151"/>
      <c r="E2932" s="148"/>
      <c r="F2932" s="148"/>
      <c r="G2932" s="454" t="s">
        <v>1718</v>
      </c>
      <c r="H2932" s="454"/>
      <c r="I2932" s="454"/>
      <c r="J2932" s="454"/>
      <c r="K2932" s="454"/>
      <c r="L2932" s="454"/>
      <c r="M2932" s="151"/>
      <c r="N2932" s="460"/>
      <c r="O2932" s="460"/>
      <c r="P2932" s="460"/>
      <c r="Q2932" s="150"/>
    </row>
    <row r="2933" spans="2:17" x14ac:dyDescent="0.35">
      <c r="B2933" s="151"/>
      <c r="C2933" s="151"/>
      <c r="D2933" s="151"/>
      <c r="E2933" s="148"/>
      <c r="F2933" s="148"/>
      <c r="G2933" s="454" t="s">
        <v>1761</v>
      </c>
      <c r="H2933" s="454"/>
      <c r="I2933" s="454"/>
      <c r="J2933" s="454"/>
      <c r="K2933" s="454"/>
      <c r="L2933" s="454"/>
      <c r="M2933" s="151"/>
      <c r="N2933" s="460"/>
      <c r="O2933" s="460"/>
      <c r="P2933" s="460"/>
      <c r="Q2933" s="150"/>
    </row>
    <row r="2934" spans="2:17" x14ac:dyDescent="0.35">
      <c r="B2934" s="151" t="s">
        <v>18</v>
      </c>
      <c r="C2934" s="151" t="s">
        <v>18</v>
      </c>
      <c r="D2934" s="151" t="s">
        <v>18</v>
      </c>
      <c r="E2934" s="151" t="s">
        <v>18</v>
      </c>
      <c r="F2934" s="398" t="s">
        <v>80</v>
      </c>
      <c r="G2934" s="367"/>
      <c r="H2934" s="367"/>
      <c r="I2934" s="367"/>
      <c r="J2934" s="367"/>
      <c r="K2934" s="367"/>
      <c r="L2934" s="367"/>
      <c r="M2934" s="65" t="s">
        <v>190</v>
      </c>
      <c r="N2934" s="577">
        <v>5000</v>
      </c>
      <c r="O2934" s="367"/>
      <c r="P2934" s="367"/>
      <c r="Q2934" s="66" t="s">
        <v>189</v>
      </c>
    </row>
    <row r="2935" spans="2:17" x14ac:dyDescent="0.35">
      <c r="B2935" s="151"/>
      <c r="C2935" s="151"/>
      <c r="D2935" s="151"/>
      <c r="E2935" s="148"/>
      <c r="F2935" s="148"/>
      <c r="G2935" s="454" t="s">
        <v>1719</v>
      </c>
      <c r="H2935" s="367"/>
      <c r="I2935" s="367"/>
      <c r="J2935" s="367"/>
      <c r="K2935" s="367"/>
      <c r="L2935" s="367"/>
      <c r="M2935" s="151"/>
      <c r="N2935" s="460"/>
      <c r="O2935" s="367"/>
      <c r="P2935" s="367"/>
      <c r="Q2935" s="150"/>
    </row>
    <row r="2936" spans="2:17" x14ac:dyDescent="0.35">
      <c r="B2936" s="151"/>
      <c r="C2936" s="151"/>
      <c r="D2936" s="151"/>
      <c r="E2936" s="148"/>
      <c r="F2936" s="148"/>
      <c r="G2936" s="454" t="s">
        <v>1720</v>
      </c>
      <c r="H2936" s="454"/>
      <c r="I2936" s="454"/>
      <c r="J2936" s="454"/>
      <c r="K2936" s="454"/>
      <c r="L2936" s="454"/>
      <c r="M2936" s="151"/>
      <c r="N2936" s="460"/>
      <c r="O2936" s="460"/>
      <c r="P2936" s="460"/>
      <c r="Q2936" s="150"/>
    </row>
    <row r="2937" spans="2:17" x14ac:dyDescent="0.35">
      <c r="B2937" s="151"/>
      <c r="C2937" s="151"/>
      <c r="D2937" s="151"/>
      <c r="E2937" s="148"/>
      <c r="F2937" s="148"/>
      <c r="G2937" s="454" t="s">
        <v>1762</v>
      </c>
      <c r="H2937" s="454"/>
      <c r="I2937" s="454"/>
      <c r="J2937" s="454"/>
      <c r="K2937" s="454"/>
      <c r="L2937" s="454"/>
      <c r="M2937" s="151"/>
      <c r="N2937" s="460"/>
      <c r="O2937" s="460"/>
      <c r="P2937" s="460"/>
      <c r="Q2937" s="150"/>
    </row>
    <row r="2938" spans="2:17" x14ac:dyDescent="0.35">
      <c r="B2938" s="151" t="s">
        <v>18</v>
      </c>
      <c r="C2938" s="151" t="s">
        <v>18</v>
      </c>
      <c r="D2938" s="151" t="s">
        <v>18</v>
      </c>
      <c r="E2938" s="151" t="s">
        <v>18</v>
      </c>
      <c r="F2938" s="398" t="s">
        <v>88</v>
      </c>
      <c r="G2938" s="367"/>
      <c r="H2938" s="367"/>
      <c r="I2938" s="367"/>
      <c r="J2938" s="367"/>
      <c r="K2938" s="367"/>
      <c r="L2938" s="367"/>
      <c r="M2938" s="65" t="s">
        <v>190</v>
      </c>
      <c r="N2938" s="577">
        <v>5000</v>
      </c>
      <c r="O2938" s="367"/>
      <c r="P2938" s="367"/>
      <c r="Q2938" s="66" t="s">
        <v>189</v>
      </c>
    </row>
    <row r="2939" spans="2:17" x14ac:dyDescent="0.35">
      <c r="B2939" s="151"/>
      <c r="C2939" s="151"/>
      <c r="D2939" s="151"/>
      <c r="E2939" s="148"/>
      <c r="F2939" s="148"/>
      <c r="G2939" s="454" t="s">
        <v>1725</v>
      </c>
      <c r="H2939" s="367"/>
      <c r="I2939" s="367"/>
      <c r="J2939" s="367"/>
      <c r="K2939" s="367"/>
      <c r="L2939" s="367"/>
      <c r="M2939" s="151"/>
      <c r="N2939" s="460"/>
      <c r="O2939" s="367"/>
      <c r="P2939" s="367"/>
      <c r="Q2939" s="150"/>
    </row>
    <row r="2940" spans="2:17" x14ac:dyDescent="0.35">
      <c r="B2940" s="151"/>
      <c r="C2940" s="151"/>
      <c r="D2940" s="151"/>
      <c r="E2940" s="148"/>
      <c r="F2940" s="148"/>
      <c r="G2940" s="454" t="s">
        <v>1723</v>
      </c>
      <c r="H2940" s="367"/>
      <c r="I2940" s="367"/>
      <c r="J2940" s="367"/>
      <c r="K2940" s="367"/>
      <c r="L2940" s="367"/>
      <c r="M2940" s="151"/>
      <c r="N2940" s="460"/>
      <c r="O2940" s="367"/>
      <c r="P2940" s="367"/>
      <c r="Q2940" s="150"/>
    </row>
    <row r="2941" spans="2:17" x14ac:dyDescent="0.35">
      <c r="B2941" s="151"/>
      <c r="C2941" s="151"/>
      <c r="D2941" s="151"/>
      <c r="E2941" s="148"/>
      <c r="F2941" s="148"/>
      <c r="G2941" s="454" t="s">
        <v>1721</v>
      </c>
      <c r="H2941" s="454"/>
      <c r="I2941" s="454"/>
      <c r="J2941" s="454"/>
      <c r="K2941" s="454"/>
      <c r="L2941" s="454"/>
      <c r="M2941" s="151"/>
      <c r="N2941" s="460"/>
      <c r="O2941" s="460"/>
      <c r="P2941" s="460"/>
      <c r="Q2941" s="150"/>
    </row>
    <row r="2942" spans="2:17" x14ac:dyDescent="0.35">
      <c r="B2942" s="151"/>
      <c r="C2942" s="151"/>
      <c r="D2942" s="151"/>
      <c r="E2942" s="148"/>
      <c r="F2942" s="148"/>
      <c r="G2942" s="454" t="s">
        <v>1763</v>
      </c>
      <c r="H2942" s="454"/>
      <c r="I2942" s="454"/>
      <c r="J2942" s="454"/>
      <c r="K2942" s="454"/>
      <c r="L2942" s="454"/>
      <c r="M2942" s="151"/>
      <c r="N2942" s="460"/>
      <c r="O2942" s="460"/>
      <c r="P2942" s="460"/>
      <c r="Q2942" s="150"/>
    </row>
    <row r="2943" spans="2:17" x14ac:dyDescent="0.35">
      <c r="B2943" s="151" t="s">
        <v>18</v>
      </c>
      <c r="C2943" s="151" t="s">
        <v>18</v>
      </c>
      <c r="D2943" s="151" t="s">
        <v>18</v>
      </c>
      <c r="E2943" s="151" t="s">
        <v>18</v>
      </c>
      <c r="F2943" s="398" t="s">
        <v>90</v>
      </c>
      <c r="G2943" s="367"/>
      <c r="H2943" s="367"/>
      <c r="I2943" s="367"/>
      <c r="J2943" s="367"/>
      <c r="K2943" s="367"/>
      <c r="L2943" s="367"/>
      <c r="M2943" s="65" t="s">
        <v>190</v>
      </c>
      <c r="N2943" s="577">
        <v>5000</v>
      </c>
      <c r="O2943" s="367"/>
      <c r="P2943" s="367"/>
      <c r="Q2943" s="66" t="s">
        <v>189</v>
      </c>
    </row>
    <row r="2944" spans="2:17" x14ac:dyDescent="0.35">
      <c r="B2944" s="151"/>
      <c r="C2944" s="151"/>
      <c r="D2944" s="151"/>
      <c r="E2944" s="148"/>
      <c r="F2944" s="148"/>
      <c r="G2944" s="454" t="s">
        <v>1724</v>
      </c>
      <c r="H2944" s="367"/>
      <c r="I2944" s="367"/>
      <c r="J2944" s="367"/>
      <c r="K2944" s="367"/>
      <c r="L2944" s="367"/>
      <c r="M2944" s="151"/>
      <c r="N2944" s="460"/>
      <c r="O2944" s="367"/>
      <c r="P2944" s="367"/>
      <c r="Q2944" s="150"/>
    </row>
    <row r="2945" spans="2:17" x14ac:dyDescent="0.35">
      <c r="B2945" s="151"/>
      <c r="C2945" s="151"/>
      <c r="D2945" s="151"/>
      <c r="E2945" s="148"/>
      <c r="F2945" s="148"/>
      <c r="G2945" s="454" t="s">
        <v>1722</v>
      </c>
      <c r="H2945" s="454"/>
      <c r="I2945" s="454"/>
      <c r="J2945" s="454"/>
      <c r="K2945" s="454"/>
      <c r="L2945" s="454"/>
      <c r="M2945" s="151"/>
      <c r="N2945" s="460"/>
      <c r="O2945" s="460"/>
      <c r="P2945" s="460"/>
      <c r="Q2945" s="150"/>
    </row>
    <row r="2946" spans="2:17" x14ac:dyDescent="0.35">
      <c r="B2946" s="151"/>
      <c r="C2946" s="151"/>
      <c r="D2946" s="151"/>
      <c r="E2946" s="148"/>
      <c r="F2946" s="148"/>
      <c r="G2946" s="454" t="s">
        <v>1721</v>
      </c>
      <c r="H2946" s="454"/>
      <c r="I2946" s="454"/>
      <c r="J2946" s="454"/>
      <c r="K2946" s="454"/>
      <c r="L2946" s="454"/>
      <c r="M2946" s="151"/>
      <c r="N2946" s="460"/>
      <c r="O2946" s="460"/>
      <c r="P2946" s="460"/>
      <c r="Q2946" s="150"/>
    </row>
    <row r="2947" spans="2:17" x14ac:dyDescent="0.35">
      <c r="B2947" s="151"/>
      <c r="C2947" s="151"/>
      <c r="D2947" s="151"/>
      <c r="E2947" s="148"/>
      <c r="F2947" s="148"/>
      <c r="G2947" s="454" t="s">
        <v>1764</v>
      </c>
      <c r="H2947" s="454"/>
      <c r="I2947" s="454"/>
      <c r="J2947" s="454"/>
      <c r="K2947" s="454"/>
      <c r="L2947" s="454"/>
      <c r="M2947" s="151"/>
      <c r="N2947" s="460"/>
      <c r="O2947" s="460"/>
      <c r="P2947" s="460"/>
      <c r="Q2947" s="150"/>
    </row>
    <row r="2948" spans="2:17" x14ac:dyDescent="0.35">
      <c r="B2948" s="151" t="s">
        <v>18</v>
      </c>
      <c r="C2948" s="151" t="s">
        <v>18</v>
      </c>
      <c r="D2948" s="151" t="s">
        <v>18</v>
      </c>
      <c r="E2948" s="151" t="s">
        <v>18</v>
      </c>
      <c r="F2948" s="398" t="s">
        <v>103</v>
      </c>
      <c r="G2948" s="367"/>
      <c r="H2948" s="367"/>
      <c r="I2948" s="367"/>
      <c r="J2948" s="367"/>
      <c r="K2948" s="367"/>
      <c r="L2948" s="367"/>
      <c r="M2948" s="65" t="s">
        <v>190</v>
      </c>
      <c r="N2948" s="577">
        <v>5000</v>
      </c>
      <c r="O2948" s="367"/>
      <c r="P2948" s="367"/>
      <c r="Q2948" s="66" t="s">
        <v>189</v>
      </c>
    </row>
    <row r="2949" spans="2:17" x14ac:dyDescent="0.35">
      <c r="B2949" s="151"/>
      <c r="C2949" s="151"/>
      <c r="D2949" s="151"/>
      <c r="E2949" s="148"/>
      <c r="F2949" s="148"/>
      <c r="G2949" s="454" t="s">
        <v>1726</v>
      </c>
      <c r="H2949" s="367"/>
      <c r="I2949" s="367"/>
      <c r="J2949" s="367"/>
      <c r="K2949" s="367"/>
      <c r="L2949" s="367"/>
      <c r="M2949" s="151"/>
      <c r="N2949" s="460"/>
      <c r="O2949" s="367"/>
      <c r="P2949" s="367"/>
      <c r="Q2949" s="150"/>
    </row>
    <row r="2950" spans="2:17" x14ac:dyDescent="0.35">
      <c r="B2950" s="151"/>
      <c r="C2950" s="151"/>
      <c r="D2950" s="151"/>
      <c r="E2950" s="148"/>
      <c r="F2950" s="148"/>
      <c r="G2950" s="454" t="s">
        <v>1727</v>
      </c>
      <c r="H2950" s="454"/>
      <c r="I2950" s="454"/>
      <c r="J2950" s="454"/>
      <c r="K2950" s="454"/>
      <c r="L2950" s="454"/>
      <c r="M2950" s="151"/>
      <c r="N2950" s="460"/>
      <c r="O2950" s="460"/>
      <c r="P2950" s="460"/>
      <c r="Q2950" s="150"/>
    </row>
    <row r="2951" spans="2:17" x14ac:dyDescent="0.35">
      <c r="B2951" s="151"/>
      <c r="C2951" s="151"/>
      <c r="D2951" s="151"/>
      <c r="E2951" s="148"/>
      <c r="F2951" s="148"/>
      <c r="G2951" s="454" t="s">
        <v>1712</v>
      </c>
      <c r="H2951" s="454"/>
      <c r="I2951" s="454"/>
      <c r="J2951" s="454"/>
      <c r="K2951" s="454"/>
      <c r="L2951" s="454"/>
      <c r="M2951" s="151"/>
      <c r="N2951" s="460"/>
      <c r="O2951" s="460"/>
      <c r="P2951" s="460"/>
      <c r="Q2951" s="150"/>
    </row>
    <row r="2952" spans="2:17" x14ac:dyDescent="0.35">
      <c r="B2952" s="151" t="s">
        <v>18</v>
      </c>
      <c r="C2952" s="151" t="s">
        <v>18</v>
      </c>
      <c r="D2952" s="151" t="s">
        <v>18</v>
      </c>
      <c r="E2952" s="151" t="s">
        <v>18</v>
      </c>
      <c r="F2952" s="398" t="s">
        <v>112</v>
      </c>
      <c r="G2952" s="367"/>
      <c r="H2952" s="367"/>
      <c r="I2952" s="367"/>
      <c r="J2952" s="367"/>
      <c r="K2952" s="367"/>
      <c r="L2952" s="367"/>
      <c r="M2952" s="65" t="s">
        <v>190</v>
      </c>
      <c r="N2952" s="577">
        <v>5000</v>
      </c>
      <c r="O2952" s="367"/>
      <c r="P2952" s="367"/>
      <c r="Q2952" s="66" t="s">
        <v>189</v>
      </c>
    </row>
    <row r="2953" spans="2:17" x14ac:dyDescent="0.35">
      <c r="B2953" s="151"/>
      <c r="C2953" s="151"/>
      <c r="D2953" s="151"/>
      <c r="E2953" s="148"/>
      <c r="F2953" s="148"/>
      <c r="G2953" s="454" t="s">
        <v>1728</v>
      </c>
      <c r="H2953" s="367"/>
      <c r="I2953" s="367"/>
      <c r="J2953" s="367"/>
      <c r="K2953" s="367"/>
      <c r="L2953" s="367"/>
      <c r="M2953" s="151"/>
      <c r="N2953" s="460"/>
      <c r="O2953" s="367"/>
      <c r="P2953" s="367"/>
      <c r="Q2953" s="150"/>
    </row>
    <row r="2954" spans="2:17" x14ac:dyDescent="0.35">
      <c r="B2954" s="151"/>
      <c r="C2954" s="151"/>
      <c r="D2954" s="151"/>
      <c r="E2954" s="148"/>
      <c r="F2954" s="148"/>
      <c r="G2954" s="454" t="s">
        <v>1730</v>
      </c>
      <c r="H2954" s="454"/>
      <c r="I2954" s="454"/>
      <c r="J2954" s="454"/>
      <c r="K2954" s="454"/>
      <c r="L2954" s="454"/>
      <c r="M2954" s="151"/>
      <c r="N2954" s="460"/>
      <c r="O2954" s="460"/>
      <c r="P2954" s="460"/>
      <c r="Q2954" s="150"/>
    </row>
    <row r="2955" spans="2:17" x14ac:dyDescent="0.35">
      <c r="B2955" s="151"/>
      <c r="C2955" s="151"/>
      <c r="D2955" s="151"/>
      <c r="E2955" s="148"/>
      <c r="F2955" s="148"/>
      <c r="G2955" s="454" t="s">
        <v>1729</v>
      </c>
      <c r="H2955" s="454"/>
      <c r="I2955" s="454"/>
      <c r="J2955" s="454"/>
      <c r="K2955" s="454"/>
      <c r="L2955" s="454"/>
      <c r="M2955" s="151"/>
      <c r="N2955" s="460"/>
      <c r="O2955" s="460"/>
      <c r="P2955" s="460"/>
      <c r="Q2955" s="150"/>
    </row>
    <row r="2956" spans="2:17" x14ac:dyDescent="0.35">
      <c r="B2956" s="151"/>
      <c r="C2956" s="151"/>
      <c r="D2956" s="151"/>
      <c r="E2956" s="148"/>
      <c r="F2956" s="148"/>
      <c r="G2956" s="454" t="s">
        <v>1765</v>
      </c>
      <c r="H2956" s="454"/>
      <c r="I2956" s="454"/>
      <c r="J2956" s="454"/>
      <c r="K2956" s="454"/>
      <c r="L2956" s="454"/>
      <c r="M2956" s="151"/>
      <c r="N2956" s="460"/>
      <c r="O2956" s="460"/>
      <c r="P2956" s="460"/>
      <c r="Q2956" s="150"/>
    </row>
    <row r="2957" spans="2:17" x14ac:dyDescent="0.35">
      <c r="B2957" s="151" t="s">
        <v>18</v>
      </c>
      <c r="C2957" s="151" t="s">
        <v>18</v>
      </c>
      <c r="D2957" s="151" t="s">
        <v>18</v>
      </c>
      <c r="E2957" s="151" t="s">
        <v>18</v>
      </c>
      <c r="F2957" s="398" t="s">
        <v>113</v>
      </c>
      <c r="G2957" s="367"/>
      <c r="H2957" s="367"/>
      <c r="I2957" s="367"/>
      <c r="J2957" s="367"/>
      <c r="K2957" s="367"/>
      <c r="L2957" s="367"/>
      <c r="M2957" s="65" t="s">
        <v>190</v>
      </c>
      <c r="N2957" s="577">
        <v>30000</v>
      </c>
      <c r="O2957" s="367"/>
      <c r="P2957" s="367"/>
      <c r="Q2957" s="66" t="s">
        <v>189</v>
      </c>
    </row>
    <row r="2958" spans="2:17" x14ac:dyDescent="0.35">
      <c r="B2958" s="151"/>
      <c r="C2958" s="151"/>
      <c r="D2958" s="151"/>
      <c r="E2958" s="148"/>
      <c r="F2958" s="148"/>
      <c r="G2958" s="454" t="s">
        <v>1731</v>
      </c>
      <c r="H2958" s="367"/>
      <c r="I2958" s="367"/>
      <c r="J2958" s="367"/>
      <c r="K2958" s="367"/>
      <c r="L2958" s="367"/>
      <c r="M2958" s="151"/>
      <c r="N2958" s="460"/>
      <c r="O2958" s="367"/>
      <c r="P2958" s="367"/>
      <c r="Q2958" s="150"/>
    </row>
    <row r="2959" spans="2:17" s="173" customFormat="1" x14ac:dyDescent="0.35">
      <c r="B2959" s="179"/>
      <c r="C2959" s="179"/>
      <c r="D2959" s="179"/>
      <c r="E2959" s="174"/>
      <c r="F2959" s="174"/>
      <c r="G2959" s="178"/>
      <c r="M2959" s="179"/>
      <c r="N2959" s="179"/>
      <c r="Q2959" s="178"/>
    </row>
    <row r="2960" spans="2:17" x14ac:dyDescent="0.35">
      <c r="B2960" s="151"/>
      <c r="C2960" s="151"/>
      <c r="D2960" s="151"/>
      <c r="E2960" s="148"/>
      <c r="F2960" s="148"/>
      <c r="G2960" s="454" t="s">
        <v>1732</v>
      </c>
      <c r="H2960" s="454"/>
      <c r="I2960" s="454"/>
      <c r="J2960" s="454"/>
      <c r="K2960" s="454"/>
      <c r="L2960" s="454"/>
      <c r="M2960" s="151"/>
      <c r="N2960" s="460"/>
      <c r="O2960" s="460"/>
      <c r="P2960" s="460"/>
      <c r="Q2960" s="150"/>
    </row>
    <row r="2961" spans="2:17" x14ac:dyDescent="0.35">
      <c r="B2961" s="151"/>
      <c r="C2961" s="151"/>
      <c r="D2961" s="151"/>
      <c r="E2961" s="148"/>
      <c r="F2961" s="148"/>
      <c r="G2961" s="454" t="s">
        <v>1762</v>
      </c>
      <c r="H2961" s="454"/>
      <c r="I2961" s="454"/>
      <c r="J2961" s="454"/>
      <c r="K2961" s="454"/>
      <c r="L2961" s="454"/>
      <c r="M2961" s="151"/>
      <c r="N2961" s="460"/>
      <c r="O2961" s="460"/>
      <c r="P2961" s="460"/>
      <c r="Q2961" s="150"/>
    </row>
    <row r="2962" spans="2:17" x14ac:dyDescent="0.35">
      <c r="B2962" s="151" t="s">
        <v>18</v>
      </c>
      <c r="C2962" s="151" t="s">
        <v>18</v>
      </c>
      <c r="D2962" s="151" t="s">
        <v>18</v>
      </c>
      <c r="E2962" s="151" t="s">
        <v>18</v>
      </c>
      <c r="F2962" s="398" t="s">
        <v>117</v>
      </c>
      <c r="G2962" s="367"/>
      <c r="H2962" s="367"/>
      <c r="I2962" s="367"/>
      <c r="J2962" s="367"/>
      <c r="K2962" s="367"/>
      <c r="L2962" s="367"/>
      <c r="M2962" s="65" t="s">
        <v>190</v>
      </c>
      <c r="N2962" s="577">
        <v>5000</v>
      </c>
      <c r="O2962" s="367"/>
      <c r="P2962" s="367"/>
      <c r="Q2962" s="66" t="s">
        <v>189</v>
      </c>
    </row>
    <row r="2963" spans="2:17" x14ac:dyDescent="0.35">
      <c r="B2963" s="151"/>
      <c r="C2963" s="151"/>
      <c r="D2963" s="151"/>
      <c r="E2963" s="148"/>
      <c r="F2963" s="148"/>
      <c r="G2963" s="454" t="s">
        <v>1733</v>
      </c>
      <c r="H2963" s="367"/>
      <c r="I2963" s="367"/>
      <c r="J2963" s="367"/>
      <c r="K2963" s="367"/>
      <c r="L2963" s="367"/>
      <c r="M2963" s="151"/>
      <c r="N2963" s="460"/>
      <c r="O2963" s="367"/>
      <c r="P2963" s="367"/>
      <c r="Q2963" s="150"/>
    </row>
    <row r="2964" spans="2:17" x14ac:dyDescent="0.35">
      <c r="B2964" s="151"/>
      <c r="C2964" s="151"/>
      <c r="D2964" s="151"/>
      <c r="E2964" s="148"/>
      <c r="F2964" s="148"/>
      <c r="G2964" s="454" t="s">
        <v>1734</v>
      </c>
      <c r="H2964" s="454"/>
      <c r="I2964" s="454"/>
      <c r="J2964" s="454"/>
      <c r="K2964" s="454"/>
      <c r="L2964" s="454"/>
      <c r="M2964" s="151"/>
      <c r="N2964" s="460"/>
      <c r="O2964" s="460"/>
      <c r="P2964" s="460"/>
      <c r="Q2964" s="150"/>
    </row>
    <row r="2965" spans="2:17" x14ac:dyDescent="0.35">
      <c r="B2965" s="151"/>
      <c r="C2965" s="151"/>
      <c r="D2965" s="151"/>
      <c r="E2965" s="148"/>
      <c r="F2965" s="148"/>
      <c r="G2965" s="454" t="s">
        <v>1766</v>
      </c>
      <c r="H2965" s="454"/>
      <c r="I2965" s="454"/>
      <c r="J2965" s="454"/>
      <c r="K2965" s="454"/>
      <c r="L2965" s="454"/>
      <c r="M2965" s="151"/>
      <c r="N2965" s="460"/>
      <c r="O2965" s="460"/>
      <c r="P2965" s="460"/>
      <c r="Q2965" s="150"/>
    </row>
    <row r="2966" spans="2:17" x14ac:dyDescent="0.35">
      <c r="B2966" s="151" t="s">
        <v>18</v>
      </c>
      <c r="C2966" s="151" t="s">
        <v>18</v>
      </c>
      <c r="D2966" s="151" t="s">
        <v>18</v>
      </c>
      <c r="E2966" s="151" t="s">
        <v>18</v>
      </c>
      <c r="F2966" s="398" t="s">
        <v>120</v>
      </c>
      <c r="G2966" s="367"/>
      <c r="H2966" s="367"/>
      <c r="I2966" s="367"/>
      <c r="J2966" s="367"/>
      <c r="K2966" s="367"/>
      <c r="L2966" s="367"/>
      <c r="M2966" s="65" t="s">
        <v>190</v>
      </c>
      <c r="N2966" s="577">
        <v>5000</v>
      </c>
      <c r="O2966" s="367"/>
      <c r="P2966" s="367"/>
      <c r="Q2966" s="66" t="s">
        <v>189</v>
      </c>
    </row>
    <row r="2967" spans="2:17" x14ac:dyDescent="0.35">
      <c r="B2967" s="151"/>
      <c r="C2967" s="151"/>
      <c r="D2967" s="151"/>
      <c r="E2967" s="148"/>
      <c r="F2967" s="148"/>
      <c r="G2967" s="454" t="s">
        <v>1743</v>
      </c>
      <c r="H2967" s="367"/>
      <c r="I2967" s="367"/>
      <c r="J2967" s="367"/>
      <c r="K2967" s="367"/>
      <c r="L2967" s="367"/>
      <c r="M2967" s="151"/>
      <c r="N2967" s="460"/>
      <c r="O2967" s="367"/>
      <c r="P2967" s="367"/>
      <c r="Q2967" s="150"/>
    </row>
    <row r="2968" spans="2:17" x14ac:dyDescent="0.35">
      <c r="B2968" s="151"/>
      <c r="C2968" s="151"/>
      <c r="D2968" s="151"/>
      <c r="E2968" s="148"/>
      <c r="F2968" s="148"/>
      <c r="G2968" s="454" t="s">
        <v>1735</v>
      </c>
      <c r="H2968" s="454"/>
      <c r="I2968" s="454"/>
      <c r="J2968" s="454"/>
      <c r="K2968" s="454"/>
      <c r="L2968" s="454"/>
      <c r="M2968" s="151"/>
      <c r="N2968" s="460"/>
      <c r="O2968" s="460"/>
      <c r="P2968" s="460"/>
      <c r="Q2968" s="150"/>
    </row>
    <row r="2969" spans="2:17" x14ac:dyDescent="0.35">
      <c r="B2969" s="151"/>
      <c r="C2969" s="151"/>
      <c r="D2969" s="151"/>
      <c r="E2969" s="148"/>
      <c r="F2969" s="148"/>
      <c r="G2969" s="454" t="s">
        <v>1712</v>
      </c>
      <c r="H2969" s="454"/>
      <c r="I2969" s="454"/>
      <c r="J2969" s="454"/>
      <c r="K2969" s="454"/>
      <c r="L2969" s="454"/>
      <c r="M2969" s="151"/>
      <c r="N2969" s="460"/>
      <c r="O2969" s="460"/>
      <c r="P2969" s="460"/>
      <c r="Q2969" s="150"/>
    </row>
    <row r="2970" spans="2:17" x14ac:dyDescent="0.35">
      <c r="B2970" s="151" t="s">
        <v>18</v>
      </c>
      <c r="C2970" s="151" t="s">
        <v>18</v>
      </c>
      <c r="D2970" s="151" t="s">
        <v>18</v>
      </c>
      <c r="E2970" s="151" t="s">
        <v>18</v>
      </c>
      <c r="F2970" s="398" t="s">
        <v>127</v>
      </c>
      <c r="G2970" s="367"/>
      <c r="H2970" s="367"/>
      <c r="I2970" s="367"/>
      <c r="J2970" s="367"/>
      <c r="K2970" s="367"/>
      <c r="L2970" s="367"/>
      <c r="M2970" s="65" t="s">
        <v>190</v>
      </c>
      <c r="N2970" s="577">
        <v>150120</v>
      </c>
      <c r="O2970" s="367"/>
      <c r="P2970" s="367"/>
      <c r="Q2970" s="66" t="s">
        <v>189</v>
      </c>
    </row>
    <row r="2971" spans="2:17" x14ac:dyDescent="0.35">
      <c r="B2971" s="151"/>
      <c r="C2971" s="151"/>
      <c r="D2971" s="151"/>
      <c r="E2971" s="148"/>
      <c r="F2971" s="148"/>
      <c r="G2971" s="454" t="s">
        <v>1737</v>
      </c>
      <c r="H2971" s="367"/>
      <c r="I2971" s="367"/>
      <c r="J2971" s="367"/>
      <c r="K2971" s="367"/>
      <c r="L2971" s="367"/>
      <c r="M2971" s="151"/>
      <c r="N2971" s="460"/>
      <c r="O2971" s="367"/>
      <c r="P2971" s="367"/>
      <c r="Q2971" s="150"/>
    </row>
    <row r="2972" spans="2:17" x14ac:dyDescent="0.35">
      <c r="B2972" s="151"/>
      <c r="C2972" s="151"/>
      <c r="D2972" s="151"/>
      <c r="E2972" s="148"/>
      <c r="F2972" s="148"/>
      <c r="G2972" s="454" t="s">
        <v>1736</v>
      </c>
      <c r="H2972" s="454"/>
      <c r="I2972" s="454"/>
      <c r="J2972" s="454"/>
      <c r="K2972" s="454"/>
      <c r="L2972" s="454"/>
      <c r="M2972" s="151"/>
      <c r="N2972" s="460"/>
      <c r="O2972" s="460"/>
      <c r="P2972" s="460"/>
      <c r="Q2972" s="150"/>
    </row>
    <row r="2973" spans="2:17" x14ac:dyDescent="0.35">
      <c r="B2973" s="151"/>
      <c r="C2973" s="151"/>
      <c r="D2973" s="151"/>
      <c r="E2973" s="148"/>
      <c r="F2973" s="148"/>
      <c r="G2973" s="454" t="s">
        <v>1767</v>
      </c>
      <c r="H2973" s="454"/>
      <c r="I2973" s="454"/>
      <c r="J2973" s="454"/>
      <c r="K2973" s="454"/>
      <c r="L2973" s="454"/>
      <c r="M2973" s="151"/>
      <c r="N2973" s="460"/>
      <c r="O2973" s="460"/>
      <c r="P2973" s="460"/>
      <c r="Q2973" s="150"/>
    </row>
    <row r="2974" spans="2:17" x14ac:dyDescent="0.35">
      <c r="B2974" s="151" t="s">
        <v>18</v>
      </c>
      <c r="C2974" s="151" t="s">
        <v>18</v>
      </c>
      <c r="D2974" s="151" t="s">
        <v>18</v>
      </c>
      <c r="E2974" s="460" t="s">
        <v>133</v>
      </c>
      <c r="F2974" s="367"/>
      <c r="G2974" s="367"/>
      <c r="H2974" s="367"/>
      <c r="I2974" s="367"/>
      <c r="J2974" s="367"/>
      <c r="K2974" s="367"/>
      <c r="L2974" s="367"/>
      <c r="M2974" s="156" t="s">
        <v>190</v>
      </c>
      <c r="N2974" s="579">
        <v>10000</v>
      </c>
      <c r="O2974" s="367"/>
      <c r="P2974" s="367"/>
      <c r="Q2974" s="62" t="s">
        <v>189</v>
      </c>
    </row>
    <row r="2975" spans="2:17" x14ac:dyDescent="0.35">
      <c r="B2975" s="151"/>
      <c r="C2975" s="151"/>
      <c r="D2975" s="151"/>
      <c r="E2975" s="148"/>
      <c r="F2975" s="148"/>
      <c r="G2975" s="454" t="s">
        <v>1528</v>
      </c>
      <c r="H2975" s="367"/>
      <c r="I2975" s="367"/>
      <c r="J2975" s="367"/>
      <c r="K2975" s="367"/>
      <c r="L2975" s="367"/>
      <c r="M2975" s="151"/>
      <c r="N2975" s="460"/>
      <c r="O2975" s="367"/>
      <c r="P2975" s="367"/>
      <c r="Q2975" s="150"/>
    </row>
    <row r="2976" spans="2:17" x14ac:dyDescent="0.35">
      <c r="B2976" s="151"/>
      <c r="C2976" s="151"/>
      <c r="D2976" s="151"/>
      <c r="E2976" s="148"/>
      <c r="F2976" s="148"/>
      <c r="G2976" s="454" t="s">
        <v>1529</v>
      </c>
      <c r="H2976" s="367"/>
      <c r="I2976" s="367"/>
      <c r="J2976" s="367"/>
      <c r="K2976" s="367"/>
      <c r="L2976" s="367"/>
      <c r="M2976" s="151"/>
      <c r="N2976" s="460"/>
      <c r="O2976" s="367"/>
      <c r="P2976" s="367"/>
      <c r="Q2976" s="150"/>
    </row>
    <row r="2977" spans="2:17" x14ac:dyDescent="0.35">
      <c r="B2977" s="151" t="s">
        <v>18</v>
      </c>
      <c r="C2977" s="151" t="s">
        <v>18</v>
      </c>
      <c r="D2977" s="504" t="s">
        <v>181</v>
      </c>
      <c r="E2977" s="367"/>
      <c r="F2977" s="367"/>
      <c r="G2977" s="367"/>
      <c r="H2977" s="367"/>
      <c r="I2977" s="367"/>
      <c r="J2977" s="367"/>
      <c r="K2977" s="367"/>
      <c r="L2977" s="367"/>
      <c r="M2977" s="60" t="s">
        <v>13</v>
      </c>
      <c r="N2977" s="575">
        <v>45000</v>
      </c>
      <c r="O2977" s="367"/>
      <c r="P2977" s="367"/>
      <c r="Q2977" s="161" t="s">
        <v>189</v>
      </c>
    </row>
    <row r="2978" spans="2:17" x14ac:dyDescent="0.35">
      <c r="B2978" s="151" t="s">
        <v>18</v>
      </c>
      <c r="C2978" s="151" t="s">
        <v>18</v>
      </c>
      <c r="D2978" s="153" t="s">
        <v>18</v>
      </c>
      <c r="E2978" s="504" t="s">
        <v>182</v>
      </c>
      <c r="F2978" s="367"/>
      <c r="G2978" s="367"/>
      <c r="H2978" s="367"/>
      <c r="I2978" s="367"/>
      <c r="J2978" s="367"/>
      <c r="K2978" s="367"/>
      <c r="L2978" s="367"/>
      <c r="M2978" s="60" t="s">
        <v>13</v>
      </c>
      <c r="N2978" s="575">
        <v>45000</v>
      </c>
      <c r="O2978" s="367"/>
      <c r="P2978" s="367"/>
      <c r="Q2978" s="161" t="s">
        <v>189</v>
      </c>
    </row>
    <row r="2979" spans="2:17" x14ac:dyDescent="0.35">
      <c r="B2979" s="151" t="s">
        <v>18</v>
      </c>
      <c r="C2979" s="151" t="s">
        <v>18</v>
      </c>
      <c r="D2979" s="151" t="s">
        <v>18</v>
      </c>
      <c r="E2979" s="460" t="s">
        <v>183</v>
      </c>
      <c r="F2979" s="367"/>
      <c r="G2979" s="367"/>
      <c r="H2979" s="367"/>
      <c r="I2979" s="367"/>
      <c r="J2979" s="367"/>
      <c r="K2979" s="367"/>
      <c r="L2979" s="367"/>
      <c r="M2979" s="156" t="s">
        <v>190</v>
      </c>
      <c r="N2979" s="579">
        <v>45000</v>
      </c>
      <c r="O2979" s="367"/>
      <c r="P2979" s="367"/>
      <c r="Q2979" s="62" t="s">
        <v>189</v>
      </c>
    </row>
    <row r="2980" spans="2:17" x14ac:dyDescent="0.35">
      <c r="B2980" s="151"/>
      <c r="C2980" s="151"/>
      <c r="D2980" s="151"/>
      <c r="E2980" s="148"/>
      <c r="F2980" s="148"/>
      <c r="G2980" s="138" t="s">
        <v>1707</v>
      </c>
      <c r="H2980" s="138"/>
      <c r="I2980" s="138"/>
      <c r="J2980" s="138"/>
      <c r="K2980" s="138"/>
      <c r="L2980" s="138"/>
      <c r="M2980" s="151"/>
      <c r="N2980" s="460"/>
      <c r="O2980" s="367"/>
      <c r="P2980" s="367"/>
      <c r="Q2980" s="150"/>
    </row>
    <row r="2981" spans="2:17" x14ac:dyDescent="0.35">
      <c r="B2981" s="151"/>
      <c r="C2981" s="151"/>
      <c r="D2981" s="151"/>
      <c r="E2981" s="148"/>
      <c r="F2981" s="148"/>
      <c r="G2981" s="138" t="s">
        <v>1708</v>
      </c>
      <c r="H2981" s="138"/>
      <c r="I2981" s="138"/>
      <c r="J2981" s="138"/>
      <c r="K2981" s="138"/>
      <c r="L2981" s="138"/>
      <c r="M2981" s="151"/>
      <c r="N2981" s="460"/>
      <c r="O2981" s="460"/>
      <c r="P2981" s="460"/>
      <c r="Q2981" s="150"/>
    </row>
    <row r="2982" spans="2:17" x14ac:dyDescent="0.35">
      <c r="B2982" s="151"/>
      <c r="C2982" s="151"/>
      <c r="D2982" s="151"/>
      <c r="E2982" s="148"/>
      <c r="F2982" s="148"/>
      <c r="G2982" s="141" t="s">
        <v>1709</v>
      </c>
      <c r="H2982" s="141"/>
      <c r="I2982" s="141"/>
      <c r="J2982" s="141"/>
      <c r="K2982" s="141"/>
      <c r="L2982" s="141"/>
      <c r="M2982" s="151"/>
      <c r="N2982" s="460"/>
      <c r="O2982" s="460"/>
      <c r="P2982" s="460"/>
      <c r="Q2982" s="150"/>
    </row>
    <row r="2983" spans="2:17" x14ac:dyDescent="0.35">
      <c r="B2983" s="158"/>
      <c r="C2983" s="158"/>
      <c r="D2983" s="158"/>
      <c r="E2983" s="159"/>
      <c r="F2983" s="159"/>
      <c r="G2983" s="141" t="s">
        <v>1995</v>
      </c>
      <c r="H2983" s="141"/>
      <c r="I2983" s="141"/>
      <c r="J2983" s="141"/>
      <c r="K2983" s="141"/>
      <c r="L2983" s="141"/>
      <c r="M2983" s="158"/>
      <c r="N2983" s="567"/>
      <c r="O2983" s="567"/>
      <c r="P2983" s="567"/>
      <c r="Q2983" s="136"/>
    </row>
    <row r="2984" spans="2:17" s="173" customFormat="1" x14ac:dyDescent="0.35">
      <c r="B2984" s="198"/>
      <c r="C2984" s="198"/>
      <c r="D2984" s="198"/>
      <c r="E2984" s="200"/>
      <c r="F2984" s="200"/>
      <c r="G2984" s="141"/>
      <c r="H2984" s="141"/>
      <c r="I2984" s="141"/>
      <c r="J2984" s="141"/>
      <c r="K2984" s="141"/>
      <c r="L2984" s="141"/>
      <c r="M2984" s="198"/>
      <c r="N2984" s="198"/>
      <c r="O2984" s="198"/>
      <c r="P2984" s="198"/>
      <c r="Q2984" s="136"/>
    </row>
    <row r="2985" spans="2:17" x14ac:dyDescent="0.35">
      <c r="B2985" s="574" t="s">
        <v>8</v>
      </c>
      <c r="C2985" s="367"/>
      <c r="D2985" s="367"/>
      <c r="E2985" s="367"/>
      <c r="F2985" s="367"/>
      <c r="G2985" s="367"/>
      <c r="H2985" s="367"/>
      <c r="I2985" s="367"/>
      <c r="J2985" s="367"/>
      <c r="K2985" s="367"/>
      <c r="L2985" s="367"/>
      <c r="M2985" s="367"/>
      <c r="N2985" s="367"/>
      <c r="O2985" s="367"/>
      <c r="P2985" s="367"/>
      <c r="Q2985" s="367"/>
    </row>
    <row r="2986" spans="2:17" x14ac:dyDescent="0.35">
      <c r="B2986" s="153" t="s">
        <v>18</v>
      </c>
      <c r="C2986" s="504" t="s">
        <v>201</v>
      </c>
      <c r="D2986" s="367"/>
      <c r="E2986" s="367"/>
      <c r="F2986" s="367"/>
      <c r="G2986" s="367"/>
      <c r="H2986" s="367"/>
      <c r="I2986" s="367"/>
      <c r="J2986" s="367"/>
      <c r="K2986" s="367"/>
      <c r="L2986" s="367"/>
      <c r="M2986" s="60" t="s">
        <v>13</v>
      </c>
      <c r="N2986" s="575">
        <v>522000</v>
      </c>
      <c r="O2986" s="367"/>
      <c r="P2986" s="367"/>
      <c r="Q2986" s="161" t="s">
        <v>189</v>
      </c>
    </row>
    <row r="2987" spans="2:17" x14ac:dyDescent="0.35">
      <c r="B2987" s="151" t="s">
        <v>18</v>
      </c>
      <c r="C2987" s="151" t="s">
        <v>18</v>
      </c>
      <c r="D2987" s="504" t="s">
        <v>25</v>
      </c>
      <c r="E2987" s="367"/>
      <c r="F2987" s="367"/>
      <c r="G2987" s="367"/>
      <c r="H2987" s="367"/>
      <c r="I2987" s="367"/>
      <c r="J2987" s="367"/>
      <c r="K2987" s="367"/>
      <c r="L2987" s="367"/>
      <c r="M2987" s="60" t="s">
        <v>13</v>
      </c>
      <c r="N2987" s="575">
        <v>420000</v>
      </c>
      <c r="O2987" s="367"/>
      <c r="P2987" s="367"/>
      <c r="Q2987" s="161" t="s">
        <v>189</v>
      </c>
    </row>
    <row r="2988" spans="2:17" x14ac:dyDescent="0.35">
      <c r="B2988" s="151" t="s">
        <v>18</v>
      </c>
      <c r="C2988" s="151" t="s">
        <v>18</v>
      </c>
      <c r="D2988" s="153" t="s">
        <v>18</v>
      </c>
      <c r="E2988" s="504" t="s">
        <v>32</v>
      </c>
      <c r="F2988" s="367"/>
      <c r="G2988" s="367"/>
      <c r="H2988" s="367"/>
      <c r="I2988" s="367"/>
      <c r="J2988" s="367"/>
      <c r="K2988" s="367"/>
      <c r="L2988" s="367"/>
      <c r="M2988" s="60" t="s">
        <v>13</v>
      </c>
      <c r="N2988" s="575">
        <v>420000</v>
      </c>
      <c r="O2988" s="367"/>
      <c r="P2988" s="367"/>
      <c r="Q2988" s="161" t="s">
        <v>189</v>
      </c>
    </row>
    <row r="2989" spans="2:17" s="173" customFormat="1" x14ac:dyDescent="0.35">
      <c r="B2989" s="179"/>
      <c r="C2989" s="179"/>
      <c r="D2989" s="189"/>
      <c r="E2989" s="189"/>
      <c r="M2989" s="60"/>
      <c r="N2989" s="195"/>
      <c r="Q2989" s="201"/>
    </row>
    <row r="2990" spans="2:17" x14ac:dyDescent="0.35">
      <c r="B2990" s="151" t="s">
        <v>18</v>
      </c>
      <c r="C2990" s="151" t="s">
        <v>18</v>
      </c>
      <c r="D2990" s="151" t="s">
        <v>18</v>
      </c>
      <c r="E2990" s="567" t="s">
        <v>36</v>
      </c>
      <c r="F2990" s="367"/>
      <c r="G2990" s="367"/>
      <c r="H2990" s="367"/>
      <c r="I2990" s="367"/>
      <c r="J2990" s="367"/>
      <c r="K2990" s="367"/>
      <c r="L2990" s="367"/>
      <c r="M2990" s="157" t="s">
        <v>190</v>
      </c>
      <c r="N2990" s="578">
        <v>180000</v>
      </c>
      <c r="O2990" s="367"/>
      <c r="P2990" s="367"/>
      <c r="Q2990" s="150" t="s">
        <v>189</v>
      </c>
    </row>
    <row r="2991" spans="2:17" x14ac:dyDescent="0.35">
      <c r="B2991" s="151" t="s">
        <v>18</v>
      </c>
      <c r="C2991" s="151" t="s">
        <v>18</v>
      </c>
      <c r="D2991" s="151" t="s">
        <v>18</v>
      </c>
      <c r="E2991" s="148" t="s">
        <v>18</v>
      </c>
      <c r="F2991" s="148" t="s">
        <v>18</v>
      </c>
      <c r="G2991" s="454" t="s">
        <v>1487</v>
      </c>
      <c r="H2991" s="367"/>
      <c r="I2991" s="367"/>
      <c r="J2991" s="367"/>
      <c r="K2991" s="367"/>
      <c r="L2991" s="367"/>
      <c r="M2991" s="151" t="s">
        <v>18</v>
      </c>
      <c r="N2991" s="460" t="s">
        <v>18</v>
      </c>
      <c r="O2991" s="367"/>
      <c r="P2991" s="367"/>
      <c r="Q2991" s="150" t="s">
        <v>18</v>
      </c>
    </row>
    <row r="2992" spans="2:17" x14ac:dyDescent="0.35">
      <c r="B2992" s="151" t="s">
        <v>18</v>
      </c>
      <c r="C2992" s="151" t="s">
        <v>18</v>
      </c>
      <c r="D2992" s="151" t="s">
        <v>18</v>
      </c>
      <c r="E2992" s="148" t="s">
        <v>18</v>
      </c>
      <c r="F2992" s="148" t="s">
        <v>18</v>
      </c>
      <c r="G2992" s="454" t="s">
        <v>1738</v>
      </c>
      <c r="H2992" s="367"/>
      <c r="I2992" s="367"/>
      <c r="J2992" s="367"/>
      <c r="K2992" s="367"/>
      <c r="L2992" s="367"/>
      <c r="M2992" s="151" t="s">
        <v>18</v>
      </c>
      <c r="N2992" s="460" t="s">
        <v>18</v>
      </c>
      <c r="O2992" s="367"/>
      <c r="P2992" s="367"/>
      <c r="Q2992" s="150" t="s">
        <v>18</v>
      </c>
    </row>
    <row r="2993" spans="2:17" x14ac:dyDescent="0.35">
      <c r="B2993" s="151" t="s">
        <v>18</v>
      </c>
      <c r="C2993" s="151" t="s">
        <v>18</v>
      </c>
      <c r="D2993" s="151" t="s">
        <v>18</v>
      </c>
      <c r="E2993" s="460" t="s">
        <v>34</v>
      </c>
      <c r="F2993" s="367"/>
      <c r="G2993" s="367"/>
      <c r="H2993" s="367"/>
      <c r="I2993" s="367"/>
      <c r="J2993" s="367"/>
      <c r="K2993" s="367"/>
      <c r="L2993" s="367"/>
      <c r="M2993" s="157" t="s">
        <v>190</v>
      </c>
      <c r="N2993" s="578">
        <v>30000</v>
      </c>
      <c r="O2993" s="367"/>
      <c r="P2993" s="367"/>
      <c r="Q2993" s="150" t="s">
        <v>189</v>
      </c>
    </row>
    <row r="2994" spans="2:17" x14ac:dyDescent="0.35">
      <c r="B2994" s="151" t="s">
        <v>18</v>
      </c>
      <c r="C2994" s="151" t="s">
        <v>18</v>
      </c>
      <c r="D2994" s="151" t="s">
        <v>18</v>
      </c>
      <c r="E2994" s="148" t="s">
        <v>18</v>
      </c>
      <c r="F2994" s="148" t="s">
        <v>18</v>
      </c>
      <c r="G2994" s="454" t="s">
        <v>1490</v>
      </c>
      <c r="H2994" s="367"/>
      <c r="I2994" s="367"/>
      <c r="J2994" s="367"/>
      <c r="K2994" s="367"/>
      <c r="L2994" s="367"/>
      <c r="M2994" s="151" t="s">
        <v>18</v>
      </c>
      <c r="N2994" s="460" t="s">
        <v>18</v>
      </c>
      <c r="O2994" s="367"/>
      <c r="P2994" s="367"/>
      <c r="Q2994" s="150" t="s">
        <v>18</v>
      </c>
    </row>
    <row r="2995" spans="2:17" x14ac:dyDescent="0.35">
      <c r="B2995" s="151"/>
      <c r="C2995" s="151"/>
      <c r="D2995" s="151"/>
      <c r="E2995" s="148"/>
      <c r="F2995" s="148"/>
      <c r="G2995" s="454" t="s">
        <v>1491</v>
      </c>
      <c r="H2995" s="367"/>
      <c r="I2995" s="367"/>
      <c r="J2995" s="367"/>
      <c r="K2995" s="367"/>
      <c r="L2995" s="367"/>
      <c r="M2995" s="151"/>
      <c r="N2995" s="151"/>
      <c r="Q2995" s="150"/>
    </row>
    <row r="2996" spans="2:17" x14ac:dyDescent="0.35">
      <c r="B2996" s="151"/>
      <c r="C2996" s="151"/>
      <c r="D2996" s="151"/>
      <c r="E2996" s="148"/>
      <c r="F2996" s="148"/>
      <c r="G2996" s="454" t="s">
        <v>1492</v>
      </c>
      <c r="H2996" s="367"/>
      <c r="I2996" s="367"/>
      <c r="J2996" s="367"/>
      <c r="K2996" s="367"/>
      <c r="L2996" s="367"/>
      <c r="M2996" s="151"/>
      <c r="N2996" s="151"/>
      <c r="Q2996" s="150"/>
    </row>
    <row r="2997" spans="2:17" x14ac:dyDescent="0.35">
      <c r="B2997" s="151" t="s">
        <v>18</v>
      </c>
      <c r="C2997" s="151" t="s">
        <v>18</v>
      </c>
      <c r="D2997" s="151" t="s">
        <v>18</v>
      </c>
      <c r="E2997" s="148" t="s">
        <v>18</v>
      </c>
      <c r="F2997" s="148" t="s">
        <v>18</v>
      </c>
      <c r="G2997" s="454" t="s">
        <v>1493</v>
      </c>
      <c r="H2997" s="367"/>
      <c r="I2997" s="367"/>
      <c r="J2997" s="367"/>
      <c r="K2997" s="367"/>
      <c r="L2997" s="367"/>
      <c r="M2997" s="151" t="s">
        <v>18</v>
      </c>
      <c r="N2997" s="460" t="s">
        <v>18</v>
      </c>
      <c r="O2997" s="367"/>
      <c r="P2997" s="367"/>
      <c r="Q2997" s="150" t="s">
        <v>18</v>
      </c>
    </row>
    <row r="2998" spans="2:17" x14ac:dyDescent="0.35">
      <c r="B2998" s="151" t="s">
        <v>18</v>
      </c>
      <c r="C2998" s="151" t="s">
        <v>18</v>
      </c>
      <c r="D2998" s="151" t="s">
        <v>18</v>
      </c>
      <c r="E2998" s="460" t="s">
        <v>33</v>
      </c>
      <c r="F2998" s="367"/>
      <c r="G2998" s="367"/>
      <c r="H2998" s="367"/>
      <c r="I2998" s="367"/>
      <c r="J2998" s="367"/>
      <c r="K2998" s="367"/>
      <c r="L2998" s="367"/>
      <c r="M2998" s="157" t="s">
        <v>190</v>
      </c>
      <c r="N2998" s="578">
        <v>162000</v>
      </c>
      <c r="O2998" s="367"/>
      <c r="P2998" s="367"/>
      <c r="Q2998" s="150" t="s">
        <v>189</v>
      </c>
    </row>
    <row r="2999" spans="2:17" x14ac:dyDescent="0.35">
      <c r="B2999" s="151" t="s">
        <v>18</v>
      </c>
      <c r="C2999" s="151" t="s">
        <v>18</v>
      </c>
      <c r="D2999" s="151" t="s">
        <v>18</v>
      </c>
      <c r="E2999" s="148" t="s">
        <v>18</v>
      </c>
      <c r="F2999" s="148" t="s">
        <v>18</v>
      </c>
      <c r="G2999" s="454" t="s">
        <v>1740</v>
      </c>
      <c r="H2999" s="367"/>
      <c r="I2999" s="367"/>
      <c r="J2999" s="367"/>
      <c r="K2999" s="367"/>
      <c r="L2999" s="367"/>
      <c r="M2999" s="151" t="s">
        <v>18</v>
      </c>
      <c r="N2999" s="460" t="s">
        <v>18</v>
      </c>
      <c r="O2999" s="367"/>
      <c r="P2999" s="367"/>
      <c r="Q2999" s="150" t="s">
        <v>18</v>
      </c>
    </row>
    <row r="3000" spans="2:17" x14ac:dyDescent="0.35">
      <c r="B3000" s="151" t="s">
        <v>18</v>
      </c>
      <c r="C3000" s="151" t="s">
        <v>18</v>
      </c>
      <c r="D3000" s="151" t="s">
        <v>18</v>
      </c>
      <c r="E3000" s="148" t="s">
        <v>18</v>
      </c>
      <c r="F3000" s="148" t="s">
        <v>18</v>
      </c>
      <c r="G3000" s="454" t="s">
        <v>1739</v>
      </c>
      <c r="H3000" s="367"/>
      <c r="I3000" s="367"/>
      <c r="J3000" s="367"/>
      <c r="K3000" s="367"/>
      <c r="L3000" s="367"/>
      <c r="M3000" s="151" t="s">
        <v>18</v>
      </c>
      <c r="N3000" s="460" t="s">
        <v>18</v>
      </c>
      <c r="O3000" s="367"/>
      <c r="P3000" s="367"/>
      <c r="Q3000" s="150" t="s">
        <v>18</v>
      </c>
    </row>
    <row r="3001" spans="2:17" x14ac:dyDescent="0.35">
      <c r="B3001" s="151" t="s">
        <v>18</v>
      </c>
      <c r="C3001" s="151" t="s">
        <v>18</v>
      </c>
      <c r="D3001" s="151" t="s">
        <v>18</v>
      </c>
      <c r="E3001" s="460" t="s">
        <v>35</v>
      </c>
      <c r="F3001" s="367"/>
      <c r="G3001" s="367"/>
      <c r="H3001" s="367"/>
      <c r="I3001" s="367"/>
      <c r="J3001" s="367"/>
      <c r="K3001" s="367"/>
      <c r="L3001" s="367"/>
      <c r="M3001" s="157" t="s">
        <v>190</v>
      </c>
      <c r="N3001" s="578">
        <v>48000</v>
      </c>
      <c r="O3001" s="367"/>
      <c r="P3001" s="367"/>
      <c r="Q3001" s="150" t="s">
        <v>189</v>
      </c>
    </row>
    <row r="3002" spans="2:17" x14ac:dyDescent="0.35">
      <c r="B3002" s="151" t="s">
        <v>18</v>
      </c>
      <c r="C3002" s="151" t="s">
        <v>18</v>
      </c>
      <c r="D3002" s="151" t="s">
        <v>18</v>
      </c>
      <c r="E3002" s="148" t="s">
        <v>18</v>
      </c>
      <c r="F3002" s="148" t="s">
        <v>18</v>
      </c>
      <c r="G3002" s="454" t="s">
        <v>1496</v>
      </c>
      <c r="H3002" s="367"/>
      <c r="I3002" s="367"/>
      <c r="J3002" s="367"/>
      <c r="K3002" s="367"/>
      <c r="L3002" s="367"/>
      <c r="M3002" s="151" t="s">
        <v>18</v>
      </c>
      <c r="N3002" s="460" t="s">
        <v>18</v>
      </c>
      <c r="O3002" s="367"/>
      <c r="P3002" s="367"/>
      <c r="Q3002" s="150" t="s">
        <v>18</v>
      </c>
    </row>
    <row r="3003" spans="2:17" x14ac:dyDescent="0.35">
      <c r="B3003" s="151" t="s">
        <v>18</v>
      </c>
      <c r="C3003" s="151" t="s">
        <v>18</v>
      </c>
      <c r="D3003" s="151" t="s">
        <v>18</v>
      </c>
      <c r="E3003" s="148" t="s">
        <v>18</v>
      </c>
      <c r="F3003" s="148" t="s">
        <v>18</v>
      </c>
      <c r="G3003" s="454" t="s">
        <v>1497</v>
      </c>
      <c r="H3003" s="367"/>
      <c r="I3003" s="367"/>
      <c r="J3003" s="367"/>
      <c r="K3003" s="367"/>
      <c r="L3003" s="367"/>
      <c r="M3003" s="151" t="s">
        <v>18</v>
      </c>
      <c r="N3003" s="460" t="s">
        <v>18</v>
      </c>
      <c r="O3003" s="367"/>
      <c r="P3003" s="367"/>
      <c r="Q3003" s="150" t="s">
        <v>18</v>
      </c>
    </row>
    <row r="3004" spans="2:17" x14ac:dyDescent="0.35">
      <c r="B3004" s="151" t="s">
        <v>18</v>
      </c>
      <c r="C3004" s="151" t="s">
        <v>18</v>
      </c>
      <c r="D3004" s="151" t="s">
        <v>18</v>
      </c>
      <c r="E3004" s="148" t="s">
        <v>18</v>
      </c>
      <c r="F3004" s="148" t="s">
        <v>18</v>
      </c>
      <c r="G3004" s="454" t="s">
        <v>1741</v>
      </c>
      <c r="H3004" s="367"/>
      <c r="I3004" s="367"/>
      <c r="J3004" s="367"/>
      <c r="K3004" s="367"/>
      <c r="L3004" s="367"/>
      <c r="M3004" s="151" t="s">
        <v>18</v>
      </c>
      <c r="N3004" s="460" t="s">
        <v>18</v>
      </c>
      <c r="O3004" s="367"/>
      <c r="P3004" s="367"/>
      <c r="Q3004" s="150" t="s">
        <v>18</v>
      </c>
    </row>
    <row r="3005" spans="2:17" x14ac:dyDescent="0.35">
      <c r="B3005" s="151" t="s">
        <v>18</v>
      </c>
      <c r="C3005" s="151" t="s">
        <v>18</v>
      </c>
      <c r="D3005" s="151" t="s">
        <v>18</v>
      </c>
      <c r="E3005" s="148" t="s">
        <v>18</v>
      </c>
      <c r="F3005" s="148" t="s">
        <v>18</v>
      </c>
      <c r="G3005" s="454" t="s">
        <v>1742</v>
      </c>
      <c r="H3005" s="367"/>
      <c r="I3005" s="367"/>
      <c r="J3005" s="367"/>
      <c r="K3005" s="367"/>
      <c r="L3005" s="367"/>
      <c r="M3005" s="151" t="s">
        <v>18</v>
      </c>
      <c r="N3005" s="460" t="s">
        <v>18</v>
      </c>
      <c r="O3005" s="367"/>
      <c r="P3005" s="367"/>
      <c r="Q3005" s="150" t="s">
        <v>18</v>
      </c>
    </row>
    <row r="3006" spans="2:17" x14ac:dyDescent="0.35">
      <c r="B3006" s="151" t="s">
        <v>18</v>
      </c>
      <c r="C3006" s="151" t="s">
        <v>18</v>
      </c>
      <c r="D3006" s="504" t="s">
        <v>38</v>
      </c>
      <c r="E3006" s="367"/>
      <c r="F3006" s="367"/>
      <c r="G3006" s="367"/>
      <c r="H3006" s="367"/>
      <c r="I3006" s="367"/>
      <c r="J3006" s="367"/>
      <c r="K3006" s="367"/>
      <c r="L3006" s="367"/>
      <c r="M3006" s="60" t="s">
        <v>13</v>
      </c>
      <c r="N3006" s="575">
        <v>102000</v>
      </c>
      <c r="O3006" s="367"/>
      <c r="P3006" s="367"/>
      <c r="Q3006" s="161" t="s">
        <v>189</v>
      </c>
    </row>
    <row r="3007" spans="2:17" x14ac:dyDescent="0.35">
      <c r="B3007" s="151" t="s">
        <v>18</v>
      </c>
      <c r="C3007" s="151" t="s">
        <v>18</v>
      </c>
      <c r="D3007" s="153" t="s">
        <v>18</v>
      </c>
      <c r="E3007" s="504" t="s">
        <v>43</v>
      </c>
      <c r="F3007" s="367"/>
      <c r="G3007" s="367"/>
      <c r="H3007" s="367"/>
      <c r="I3007" s="367"/>
      <c r="J3007" s="367"/>
      <c r="K3007" s="367"/>
      <c r="L3007" s="367"/>
      <c r="M3007" s="60" t="s">
        <v>13</v>
      </c>
      <c r="N3007" s="575">
        <v>102000</v>
      </c>
      <c r="O3007" s="367"/>
      <c r="P3007" s="367"/>
      <c r="Q3007" s="161" t="s">
        <v>189</v>
      </c>
    </row>
    <row r="3008" spans="2:17" x14ac:dyDescent="0.35">
      <c r="B3008" s="151" t="s">
        <v>18</v>
      </c>
      <c r="C3008" s="151" t="s">
        <v>18</v>
      </c>
      <c r="D3008" s="151" t="s">
        <v>18</v>
      </c>
      <c r="E3008" s="460" t="s">
        <v>44</v>
      </c>
      <c r="F3008" s="367"/>
      <c r="G3008" s="367"/>
      <c r="H3008" s="367"/>
      <c r="I3008" s="367"/>
      <c r="J3008" s="367"/>
      <c r="K3008" s="367"/>
      <c r="L3008" s="367"/>
      <c r="M3008" s="157" t="s">
        <v>190</v>
      </c>
      <c r="N3008" s="578">
        <v>72000</v>
      </c>
      <c r="O3008" s="367"/>
      <c r="P3008" s="367"/>
      <c r="Q3008" s="150" t="s">
        <v>189</v>
      </c>
    </row>
    <row r="3009" spans="2:17" s="173" customFormat="1" x14ac:dyDescent="0.35">
      <c r="B3009" s="179" t="s">
        <v>18</v>
      </c>
      <c r="C3009" s="179" t="s">
        <v>18</v>
      </c>
      <c r="D3009" s="179" t="s">
        <v>18</v>
      </c>
      <c r="E3009" s="174" t="s">
        <v>18</v>
      </c>
      <c r="F3009" s="174" t="s">
        <v>18</v>
      </c>
      <c r="G3009" s="454" t="s">
        <v>2044</v>
      </c>
      <c r="H3009" s="367"/>
      <c r="I3009" s="367"/>
      <c r="J3009" s="367"/>
      <c r="K3009" s="367"/>
      <c r="L3009" s="367"/>
      <c r="M3009" s="179" t="s">
        <v>18</v>
      </c>
      <c r="N3009" s="460" t="s">
        <v>18</v>
      </c>
      <c r="O3009" s="367"/>
      <c r="P3009" s="367"/>
      <c r="Q3009" s="178" t="s">
        <v>18</v>
      </c>
    </row>
    <row r="3010" spans="2:17" s="173" customFormat="1" x14ac:dyDescent="0.35">
      <c r="B3010" s="179" t="s">
        <v>18</v>
      </c>
      <c r="C3010" s="179" t="s">
        <v>18</v>
      </c>
      <c r="D3010" s="179" t="s">
        <v>18</v>
      </c>
      <c r="E3010" s="174" t="s">
        <v>18</v>
      </c>
      <c r="F3010" s="174" t="s">
        <v>18</v>
      </c>
      <c r="G3010" s="454" t="s">
        <v>2045</v>
      </c>
      <c r="H3010" s="367"/>
      <c r="I3010" s="367"/>
      <c r="J3010" s="367"/>
      <c r="K3010" s="367"/>
      <c r="L3010" s="367"/>
      <c r="M3010" s="179" t="s">
        <v>18</v>
      </c>
      <c r="N3010" s="460" t="s">
        <v>18</v>
      </c>
      <c r="O3010" s="367"/>
      <c r="P3010" s="367"/>
      <c r="Q3010" s="178" t="s">
        <v>18</v>
      </c>
    </row>
    <row r="3011" spans="2:17" x14ac:dyDescent="0.35">
      <c r="B3011" s="151" t="s">
        <v>18</v>
      </c>
      <c r="C3011" s="151" t="s">
        <v>18</v>
      </c>
      <c r="D3011" s="151" t="s">
        <v>18</v>
      </c>
      <c r="E3011" s="460" t="s">
        <v>46</v>
      </c>
      <c r="F3011" s="367"/>
      <c r="G3011" s="367"/>
      <c r="H3011" s="367"/>
      <c r="I3011" s="367"/>
      <c r="J3011" s="367"/>
      <c r="K3011" s="367"/>
      <c r="L3011" s="367"/>
      <c r="M3011" s="157" t="s">
        <v>18</v>
      </c>
      <c r="N3011" s="573" t="s">
        <v>18</v>
      </c>
      <c r="O3011" s="367"/>
      <c r="P3011" s="367"/>
      <c r="Q3011" s="150" t="s">
        <v>18</v>
      </c>
    </row>
    <row r="3012" spans="2:17" x14ac:dyDescent="0.35">
      <c r="B3012" s="151" t="s">
        <v>18</v>
      </c>
      <c r="C3012" s="151" t="s">
        <v>18</v>
      </c>
      <c r="D3012" s="151" t="s">
        <v>18</v>
      </c>
      <c r="E3012" s="151" t="s">
        <v>18</v>
      </c>
      <c r="F3012" s="398" t="s">
        <v>49</v>
      </c>
      <c r="G3012" s="367"/>
      <c r="H3012" s="367"/>
      <c r="I3012" s="367"/>
      <c r="J3012" s="367"/>
      <c r="K3012" s="367"/>
      <c r="L3012" s="367"/>
      <c r="M3012" s="40" t="s">
        <v>190</v>
      </c>
      <c r="N3012" s="500">
        <v>5000</v>
      </c>
      <c r="O3012" s="367"/>
      <c r="P3012" s="367"/>
      <c r="Q3012" s="51" t="s">
        <v>189</v>
      </c>
    </row>
    <row r="3013" spans="2:17" x14ac:dyDescent="0.35">
      <c r="B3013" s="151" t="s">
        <v>18</v>
      </c>
      <c r="C3013" s="151" t="s">
        <v>18</v>
      </c>
      <c r="D3013" s="151" t="s">
        <v>18</v>
      </c>
      <c r="E3013" s="148" t="s">
        <v>18</v>
      </c>
      <c r="F3013" s="148" t="s">
        <v>18</v>
      </c>
      <c r="G3013" s="454" t="s">
        <v>1581</v>
      </c>
      <c r="H3013" s="367"/>
      <c r="I3013" s="367"/>
      <c r="J3013" s="367"/>
      <c r="K3013" s="367"/>
      <c r="L3013" s="367"/>
      <c r="M3013" s="151" t="s">
        <v>18</v>
      </c>
      <c r="N3013" s="460" t="s">
        <v>18</v>
      </c>
      <c r="O3013" s="367"/>
      <c r="P3013" s="367"/>
      <c r="Q3013" s="150" t="s">
        <v>18</v>
      </c>
    </row>
    <row r="3014" spans="2:17" x14ac:dyDescent="0.35">
      <c r="B3014" s="151"/>
      <c r="C3014" s="151"/>
      <c r="D3014" s="151"/>
      <c r="E3014" s="148"/>
      <c r="F3014" s="148"/>
      <c r="G3014" s="454" t="s">
        <v>1637</v>
      </c>
      <c r="H3014" s="367"/>
      <c r="I3014" s="367"/>
      <c r="J3014" s="367"/>
      <c r="K3014" s="367"/>
      <c r="L3014" s="367"/>
      <c r="M3014" s="151"/>
      <c r="N3014" s="460"/>
      <c r="O3014" s="367"/>
      <c r="P3014" s="367"/>
      <c r="Q3014" s="150"/>
    </row>
    <row r="3015" spans="2:17" x14ac:dyDescent="0.35">
      <c r="B3015" s="151" t="s">
        <v>18</v>
      </c>
      <c r="C3015" s="151" t="s">
        <v>18</v>
      </c>
      <c r="D3015" s="151" t="s">
        <v>18</v>
      </c>
      <c r="E3015" s="151" t="s">
        <v>18</v>
      </c>
      <c r="F3015" s="398" t="s">
        <v>50</v>
      </c>
      <c r="G3015" s="367"/>
      <c r="H3015" s="367"/>
      <c r="I3015" s="367"/>
      <c r="J3015" s="367"/>
      <c r="K3015" s="367"/>
      <c r="L3015" s="367"/>
      <c r="M3015" s="40" t="s">
        <v>190</v>
      </c>
      <c r="N3015" s="500">
        <v>5000</v>
      </c>
      <c r="O3015" s="367"/>
      <c r="P3015" s="367"/>
      <c r="Q3015" s="51" t="s">
        <v>189</v>
      </c>
    </row>
    <row r="3016" spans="2:17" x14ac:dyDescent="0.35">
      <c r="B3016" s="151" t="s">
        <v>18</v>
      </c>
      <c r="C3016" s="151" t="s">
        <v>18</v>
      </c>
      <c r="D3016" s="151" t="s">
        <v>18</v>
      </c>
      <c r="E3016" s="148" t="s">
        <v>18</v>
      </c>
      <c r="F3016" s="148" t="s">
        <v>18</v>
      </c>
      <c r="G3016" s="454" t="s">
        <v>1638</v>
      </c>
      <c r="H3016" s="367"/>
      <c r="I3016" s="367"/>
      <c r="J3016" s="367"/>
      <c r="K3016" s="367"/>
      <c r="L3016" s="367"/>
      <c r="M3016" s="151" t="s">
        <v>18</v>
      </c>
      <c r="N3016" s="460" t="s">
        <v>18</v>
      </c>
      <c r="O3016" s="367"/>
      <c r="P3016" s="367"/>
      <c r="Q3016" s="150" t="s">
        <v>18</v>
      </c>
    </row>
    <row r="3017" spans="2:17" x14ac:dyDescent="0.35">
      <c r="B3017" s="151"/>
      <c r="C3017" s="151"/>
      <c r="D3017" s="151"/>
      <c r="E3017" s="148"/>
      <c r="F3017" s="148"/>
      <c r="G3017" s="454" t="s">
        <v>1639</v>
      </c>
      <c r="H3017" s="367"/>
      <c r="I3017" s="367"/>
      <c r="J3017" s="367"/>
      <c r="K3017" s="367"/>
      <c r="L3017" s="367"/>
      <c r="M3017" s="151"/>
      <c r="N3017" s="460"/>
      <c r="O3017" s="367"/>
      <c r="P3017" s="367"/>
      <c r="Q3017" s="150"/>
    </row>
    <row r="3018" spans="2:17" x14ac:dyDescent="0.35">
      <c r="B3018" s="151" t="s">
        <v>18</v>
      </c>
      <c r="C3018" s="151" t="s">
        <v>18</v>
      </c>
      <c r="D3018" s="151" t="s">
        <v>18</v>
      </c>
      <c r="E3018" s="151" t="s">
        <v>18</v>
      </c>
      <c r="F3018" s="398" t="s">
        <v>126</v>
      </c>
      <c r="G3018" s="367"/>
      <c r="H3018" s="367"/>
      <c r="I3018" s="367"/>
      <c r="J3018" s="367"/>
      <c r="K3018" s="367"/>
      <c r="L3018" s="367"/>
      <c r="M3018" s="40" t="s">
        <v>190</v>
      </c>
      <c r="N3018" s="500">
        <v>20000</v>
      </c>
      <c r="O3018" s="367"/>
      <c r="P3018" s="367"/>
      <c r="Q3018" s="51" t="s">
        <v>189</v>
      </c>
    </row>
    <row r="3019" spans="2:17" x14ac:dyDescent="0.35">
      <c r="B3019" s="151"/>
      <c r="C3019" s="151"/>
      <c r="D3019" s="151"/>
      <c r="E3019" s="148"/>
      <c r="F3019" s="148"/>
      <c r="G3019" s="454" t="s">
        <v>1744</v>
      </c>
      <c r="H3019" s="367"/>
      <c r="I3019" s="367"/>
      <c r="J3019" s="367"/>
      <c r="K3019" s="367"/>
      <c r="L3019" s="367"/>
      <c r="M3019" s="151"/>
      <c r="N3019" s="460"/>
      <c r="O3019" s="367"/>
      <c r="P3019" s="367"/>
      <c r="Q3019" s="150"/>
    </row>
    <row r="3020" spans="2:17" x14ac:dyDescent="0.35">
      <c r="B3020" s="151"/>
      <c r="C3020" s="151"/>
      <c r="D3020" s="151"/>
      <c r="E3020" s="148"/>
      <c r="F3020" s="148"/>
      <c r="G3020" s="454" t="s">
        <v>1745</v>
      </c>
      <c r="H3020" s="454"/>
      <c r="I3020" s="454"/>
      <c r="J3020" s="454"/>
      <c r="K3020" s="454"/>
      <c r="L3020" s="454"/>
      <c r="M3020" s="151"/>
      <c r="N3020" s="460"/>
      <c r="O3020" s="460"/>
      <c r="P3020" s="460"/>
      <c r="Q3020" s="150"/>
    </row>
    <row r="3021" spans="2:17" x14ac:dyDescent="0.35">
      <c r="B3021" s="151"/>
      <c r="C3021" s="151"/>
      <c r="D3021" s="151"/>
      <c r="E3021" s="148"/>
      <c r="F3021" s="148"/>
      <c r="G3021" s="454" t="s">
        <v>1768</v>
      </c>
      <c r="H3021" s="454"/>
      <c r="I3021" s="454"/>
      <c r="J3021" s="454"/>
      <c r="K3021" s="454"/>
      <c r="L3021" s="454"/>
      <c r="M3021" s="151"/>
      <c r="N3021" s="460"/>
      <c r="O3021" s="460"/>
      <c r="P3021" s="460"/>
      <c r="Q3021" s="150"/>
    </row>
    <row r="3022" spans="2:17" s="173" customFormat="1" x14ac:dyDescent="0.35">
      <c r="B3022" s="179"/>
      <c r="C3022" s="179"/>
      <c r="D3022" s="179"/>
      <c r="E3022" s="174"/>
      <c r="F3022" s="174"/>
      <c r="G3022" s="178"/>
      <c r="H3022" s="178"/>
      <c r="I3022" s="178"/>
      <c r="J3022" s="178"/>
      <c r="K3022" s="178"/>
      <c r="L3022" s="178"/>
      <c r="M3022" s="179"/>
      <c r="N3022" s="179"/>
      <c r="O3022" s="179"/>
      <c r="P3022" s="179"/>
      <c r="Q3022" s="178"/>
    </row>
    <row r="3023" spans="2:17" x14ac:dyDescent="0.35">
      <c r="B3023" s="574" t="s">
        <v>7</v>
      </c>
      <c r="C3023" s="367"/>
      <c r="D3023" s="367"/>
      <c r="E3023" s="367"/>
      <c r="F3023" s="367"/>
      <c r="G3023" s="367"/>
      <c r="H3023" s="367"/>
      <c r="I3023" s="367"/>
      <c r="J3023" s="367"/>
      <c r="K3023" s="367"/>
      <c r="L3023" s="367"/>
      <c r="M3023" s="367"/>
      <c r="N3023" s="367"/>
      <c r="O3023" s="367"/>
      <c r="P3023" s="367"/>
      <c r="Q3023" s="367"/>
    </row>
    <row r="3024" spans="2:17" x14ac:dyDescent="0.35">
      <c r="B3024" s="153" t="s">
        <v>18</v>
      </c>
      <c r="C3024" s="504" t="s">
        <v>202</v>
      </c>
      <c r="D3024" s="367"/>
      <c r="E3024" s="367"/>
      <c r="F3024" s="367"/>
      <c r="G3024" s="367"/>
      <c r="H3024" s="367"/>
      <c r="I3024" s="367"/>
      <c r="J3024" s="367"/>
      <c r="K3024" s="367"/>
      <c r="L3024" s="367"/>
      <c r="M3024" s="60" t="s">
        <v>13</v>
      </c>
      <c r="N3024" s="575">
        <v>2054100</v>
      </c>
      <c r="O3024" s="367"/>
      <c r="P3024" s="367"/>
      <c r="Q3024" s="161" t="s">
        <v>189</v>
      </c>
    </row>
    <row r="3025" spans="2:17" x14ac:dyDescent="0.35">
      <c r="B3025" s="151" t="s">
        <v>18</v>
      </c>
      <c r="C3025" s="151" t="s">
        <v>18</v>
      </c>
      <c r="D3025" s="504" t="s">
        <v>25</v>
      </c>
      <c r="E3025" s="367"/>
      <c r="F3025" s="367"/>
      <c r="G3025" s="367"/>
      <c r="H3025" s="367"/>
      <c r="I3025" s="367"/>
      <c r="J3025" s="367"/>
      <c r="K3025" s="367"/>
      <c r="L3025" s="367"/>
      <c r="M3025" s="60" t="s">
        <v>13</v>
      </c>
      <c r="N3025" s="575">
        <v>1622800</v>
      </c>
      <c r="O3025" s="367"/>
      <c r="P3025" s="367"/>
      <c r="Q3025" s="161" t="s">
        <v>189</v>
      </c>
    </row>
    <row r="3026" spans="2:17" x14ac:dyDescent="0.35">
      <c r="B3026" s="151" t="s">
        <v>18</v>
      </c>
      <c r="C3026" s="151" t="s">
        <v>18</v>
      </c>
      <c r="D3026" s="153" t="s">
        <v>18</v>
      </c>
      <c r="E3026" s="504" t="s">
        <v>32</v>
      </c>
      <c r="F3026" s="367"/>
      <c r="G3026" s="367"/>
      <c r="H3026" s="367"/>
      <c r="I3026" s="367"/>
      <c r="J3026" s="367"/>
      <c r="K3026" s="367"/>
      <c r="L3026" s="367"/>
      <c r="M3026" s="60" t="s">
        <v>13</v>
      </c>
      <c r="N3026" s="575">
        <v>1622800</v>
      </c>
      <c r="O3026" s="367"/>
      <c r="P3026" s="367"/>
      <c r="Q3026" s="161" t="s">
        <v>189</v>
      </c>
    </row>
    <row r="3027" spans="2:17" x14ac:dyDescent="0.35">
      <c r="B3027" s="151" t="s">
        <v>18</v>
      </c>
      <c r="C3027" s="151" t="s">
        <v>18</v>
      </c>
      <c r="D3027" s="151" t="s">
        <v>18</v>
      </c>
      <c r="E3027" s="460" t="s">
        <v>36</v>
      </c>
      <c r="F3027" s="367"/>
      <c r="G3027" s="367"/>
      <c r="H3027" s="367"/>
      <c r="I3027" s="367"/>
      <c r="J3027" s="367"/>
      <c r="K3027" s="367"/>
      <c r="L3027" s="367"/>
      <c r="M3027" s="157" t="s">
        <v>190</v>
      </c>
      <c r="N3027" s="578">
        <v>1017600</v>
      </c>
      <c r="O3027" s="367"/>
      <c r="P3027" s="367"/>
      <c r="Q3027" s="150" t="s">
        <v>189</v>
      </c>
    </row>
    <row r="3028" spans="2:17" x14ac:dyDescent="0.35">
      <c r="B3028" s="151" t="s">
        <v>18</v>
      </c>
      <c r="C3028" s="151" t="s">
        <v>18</v>
      </c>
      <c r="D3028" s="151" t="s">
        <v>18</v>
      </c>
      <c r="E3028" s="148" t="s">
        <v>18</v>
      </c>
      <c r="F3028" s="148" t="s">
        <v>18</v>
      </c>
      <c r="G3028" s="454" t="s">
        <v>1487</v>
      </c>
      <c r="H3028" s="367"/>
      <c r="I3028" s="367"/>
      <c r="J3028" s="367"/>
      <c r="K3028" s="367"/>
      <c r="L3028" s="367"/>
      <c r="M3028" s="151" t="s">
        <v>18</v>
      </c>
      <c r="N3028" s="460" t="s">
        <v>18</v>
      </c>
      <c r="O3028" s="367"/>
      <c r="P3028" s="367"/>
      <c r="Q3028" s="150" t="s">
        <v>18</v>
      </c>
    </row>
    <row r="3029" spans="2:17" x14ac:dyDescent="0.35">
      <c r="B3029" s="151" t="s">
        <v>18</v>
      </c>
      <c r="C3029" s="151" t="s">
        <v>18</v>
      </c>
      <c r="D3029" s="151" t="s">
        <v>18</v>
      </c>
      <c r="E3029" s="148" t="s">
        <v>18</v>
      </c>
      <c r="F3029" s="148" t="s">
        <v>18</v>
      </c>
      <c r="G3029" s="454" t="s">
        <v>1746</v>
      </c>
      <c r="H3029" s="367"/>
      <c r="I3029" s="367"/>
      <c r="J3029" s="367"/>
      <c r="K3029" s="367"/>
      <c r="L3029" s="367"/>
      <c r="M3029" s="151" t="s">
        <v>18</v>
      </c>
      <c r="N3029" s="460" t="s">
        <v>18</v>
      </c>
      <c r="O3029" s="367"/>
      <c r="P3029" s="367"/>
      <c r="Q3029" s="150" t="s">
        <v>18</v>
      </c>
    </row>
    <row r="3030" spans="2:17" x14ac:dyDescent="0.35">
      <c r="B3030" s="151" t="s">
        <v>18</v>
      </c>
      <c r="C3030" s="151" t="s">
        <v>18</v>
      </c>
      <c r="D3030" s="151" t="s">
        <v>18</v>
      </c>
      <c r="E3030" s="460" t="s">
        <v>34</v>
      </c>
      <c r="F3030" s="367"/>
      <c r="G3030" s="367"/>
      <c r="H3030" s="367"/>
      <c r="I3030" s="367"/>
      <c r="J3030" s="367"/>
      <c r="K3030" s="367"/>
      <c r="L3030" s="367"/>
      <c r="M3030" s="157" t="s">
        <v>190</v>
      </c>
      <c r="N3030" s="578">
        <v>142000</v>
      </c>
      <c r="O3030" s="367"/>
      <c r="P3030" s="367"/>
      <c r="Q3030" s="150" t="s">
        <v>189</v>
      </c>
    </row>
    <row r="3031" spans="2:17" x14ac:dyDescent="0.35">
      <c r="B3031" s="151" t="s">
        <v>18</v>
      </c>
      <c r="C3031" s="151" t="s">
        <v>18</v>
      </c>
      <c r="D3031" s="151" t="s">
        <v>18</v>
      </c>
      <c r="E3031" s="148" t="s">
        <v>18</v>
      </c>
      <c r="F3031" s="148" t="s">
        <v>18</v>
      </c>
      <c r="G3031" s="454" t="s">
        <v>1490</v>
      </c>
      <c r="H3031" s="367"/>
      <c r="I3031" s="367"/>
      <c r="J3031" s="367"/>
      <c r="K3031" s="367"/>
      <c r="L3031" s="367"/>
      <c r="M3031" s="151" t="s">
        <v>18</v>
      </c>
      <c r="N3031" s="460" t="s">
        <v>18</v>
      </c>
      <c r="O3031" s="367"/>
      <c r="P3031" s="367"/>
      <c r="Q3031" s="150" t="s">
        <v>18</v>
      </c>
    </row>
    <row r="3032" spans="2:17" x14ac:dyDescent="0.35">
      <c r="B3032" s="151"/>
      <c r="C3032" s="151"/>
      <c r="D3032" s="151"/>
      <c r="E3032" s="148"/>
      <c r="F3032" s="148"/>
      <c r="G3032" s="454" t="s">
        <v>1491</v>
      </c>
      <c r="H3032" s="367"/>
      <c r="I3032" s="367"/>
      <c r="J3032" s="367"/>
      <c r="K3032" s="367"/>
      <c r="L3032" s="367"/>
      <c r="M3032" s="151"/>
      <c r="N3032" s="151"/>
      <c r="Q3032" s="150"/>
    </row>
    <row r="3033" spans="2:17" x14ac:dyDescent="0.35">
      <c r="B3033" s="151"/>
      <c r="C3033" s="151"/>
      <c r="D3033" s="151"/>
      <c r="E3033" s="148"/>
      <c r="F3033" s="148"/>
      <c r="G3033" s="454" t="s">
        <v>1566</v>
      </c>
      <c r="H3033" s="367"/>
      <c r="I3033" s="367"/>
      <c r="J3033" s="367"/>
      <c r="K3033" s="367"/>
      <c r="L3033" s="367"/>
      <c r="M3033" s="151"/>
      <c r="N3033" s="151"/>
      <c r="Q3033" s="150"/>
    </row>
    <row r="3034" spans="2:17" x14ac:dyDescent="0.35">
      <c r="B3034" s="151" t="s">
        <v>18</v>
      </c>
      <c r="C3034" s="151" t="s">
        <v>18</v>
      </c>
      <c r="D3034" s="151" t="s">
        <v>18</v>
      </c>
      <c r="E3034" s="148" t="s">
        <v>18</v>
      </c>
      <c r="F3034" s="148" t="s">
        <v>18</v>
      </c>
      <c r="G3034" s="454" t="s">
        <v>1747</v>
      </c>
      <c r="H3034" s="367"/>
      <c r="I3034" s="367"/>
      <c r="J3034" s="367"/>
      <c r="K3034" s="367"/>
      <c r="L3034" s="367"/>
      <c r="M3034" s="151" t="s">
        <v>18</v>
      </c>
      <c r="N3034" s="460" t="s">
        <v>18</v>
      </c>
      <c r="O3034" s="367"/>
      <c r="P3034" s="367"/>
      <c r="Q3034" s="150" t="s">
        <v>18</v>
      </c>
    </row>
    <row r="3035" spans="2:17" x14ac:dyDescent="0.35">
      <c r="B3035" s="151" t="s">
        <v>18</v>
      </c>
      <c r="C3035" s="151" t="s">
        <v>18</v>
      </c>
      <c r="D3035" s="151" t="s">
        <v>18</v>
      </c>
      <c r="E3035" s="460" t="s">
        <v>37</v>
      </c>
      <c r="F3035" s="367"/>
      <c r="G3035" s="367"/>
      <c r="H3035" s="367"/>
      <c r="I3035" s="367"/>
      <c r="J3035" s="367"/>
      <c r="K3035" s="367"/>
      <c r="L3035" s="367"/>
      <c r="M3035" s="157" t="s">
        <v>190</v>
      </c>
      <c r="N3035" s="578">
        <v>60000</v>
      </c>
      <c r="O3035" s="367"/>
      <c r="P3035" s="367"/>
      <c r="Q3035" s="150" t="s">
        <v>189</v>
      </c>
    </row>
    <row r="3036" spans="2:17" x14ac:dyDescent="0.35">
      <c r="B3036" s="151" t="s">
        <v>18</v>
      </c>
      <c r="C3036" s="151" t="s">
        <v>18</v>
      </c>
      <c r="D3036" s="151" t="s">
        <v>18</v>
      </c>
      <c r="E3036" s="148" t="s">
        <v>18</v>
      </c>
      <c r="F3036" s="148" t="s">
        <v>18</v>
      </c>
      <c r="G3036" s="454" t="s">
        <v>192</v>
      </c>
      <c r="H3036" s="367"/>
      <c r="I3036" s="367"/>
      <c r="J3036" s="367"/>
      <c r="K3036" s="367"/>
      <c r="L3036" s="367"/>
      <c r="M3036" s="151" t="s">
        <v>18</v>
      </c>
      <c r="N3036" s="460" t="s">
        <v>18</v>
      </c>
      <c r="O3036" s="367"/>
      <c r="P3036" s="367"/>
      <c r="Q3036" s="150" t="s">
        <v>18</v>
      </c>
    </row>
    <row r="3037" spans="2:17" x14ac:dyDescent="0.35">
      <c r="B3037" s="151" t="s">
        <v>18</v>
      </c>
      <c r="C3037" s="151" t="s">
        <v>18</v>
      </c>
      <c r="D3037" s="151" t="s">
        <v>18</v>
      </c>
      <c r="E3037" s="460" t="s">
        <v>33</v>
      </c>
      <c r="F3037" s="367"/>
      <c r="G3037" s="367"/>
      <c r="H3037" s="367"/>
      <c r="I3037" s="367"/>
      <c r="J3037" s="367"/>
      <c r="K3037" s="367"/>
      <c r="L3037" s="367"/>
      <c r="M3037" s="157" t="s">
        <v>190</v>
      </c>
      <c r="N3037" s="578">
        <v>301200</v>
      </c>
      <c r="O3037" s="367"/>
      <c r="P3037" s="367"/>
      <c r="Q3037" s="150" t="s">
        <v>189</v>
      </c>
    </row>
    <row r="3038" spans="2:17" x14ac:dyDescent="0.35">
      <c r="B3038" s="151" t="s">
        <v>18</v>
      </c>
      <c r="C3038" s="151" t="s">
        <v>18</v>
      </c>
      <c r="D3038" s="151" t="s">
        <v>18</v>
      </c>
      <c r="E3038" s="148" t="s">
        <v>18</v>
      </c>
      <c r="F3038" s="148" t="s">
        <v>18</v>
      </c>
      <c r="G3038" s="454" t="s">
        <v>1750</v>
      </c>
      <c r="H3038" s="367"/>
      <c r="I3038" s="367"/>
      <c r="J3038" s="367"/>
      <c r="K3038" s="367"/>
      <c r="L3038" s="367"/>
      <c r="M3038" s="151" t="s">
        <v>18</v>
      </c>
      <c r="N3038" s="460" t="s">
        <v>18</v>
      </c>
      <c r="O3038" s="367"/>
      <c r="P3038" s="367"/>
      <c r="Q3038" s="150" t="s">
        <v>18</v>
      </c>
    </row>
    <row r="3039" spans="2:17" x14ac:dyDescent="0.35">
      <c r="B3039" s="151" t="s">
        <v>18</v>
      </c>
      <c r="C3039" s="151" t="s">
        <v>18</v>
      </c>
      <c r="D3039" s="151" t="s">
        <v>18</v>
      </c>
      <c r="E3039" s="148" t="s">
        <v>18</v>
      </c>
      <c r="F3039" s="148" t="s">
        <v>18</v>
      </c>
      <c r="G3039" s="454" t="s">
        <v>1748</v>
      </c>
      <c r="H3039" s="367"/>
      <c r="I3039" s="367"/>
      <c r="J3039" s="367"/>
      <c r="K3039" s="367"/>
      <c r="L3039" s="367"/>
      <c r="M3039" s="151" t="s">
        <v>18</v>
      </c>
      <c r="N3039" s="460" t="s">
        <v>18</v>
      </c>
      <c r="O3039" s="367"/>
      <c r="P3039" s="367"/>
      <c r="Q3039" s="150" t="s">
        <v>18</v>
      </c>
    </row>
    <row r="3040" spans="2:17" x14ac:dyDescent="0.35">
      <c r="B3040" s="151" t="s">
        <v>18</v>
      </c>
      <c r="C3040" s="151" t="s">
        <v>18</v>
      </c>
      <c r="D3040" s="151" t="s">
        <v>18</v>
      </c>
      <c r="E3040" s="460" t="s">
        <v>35</v>
      </c>
      <c r="F3040" s="367"/>
      <c r="G3040" s="367"/>
      <c r="H3040" s="367"/>
      <c r="I3040" s="367"/>
      <c r="J3040" s="367"/>
      <c r="K3040" s="367"/>
      <c r="L3040" s="367"/>
      <c r="M3040" s="157" t="s">
        <v>190</v>
      </c>
      <c r="N3040" s="578">
        <v>102000</v>
      </c>
      <c r="O3040" s="367"/>
      <c r="P3040" s="367"/>
      <c r="Q3040" s="150" t="s">
        <v>189</v>
      </c>
    </row>
    <row r="3041" spans="1:17" x14ac:dyDescent="0.35">
      <c r="B3041" s="151" t="s">
        <v>18</v>
      </c>
      <c r="C3041" s="151" t="s">
        <v>18</v>
      </c>
      <c r="D3041" s="151" t="s">
        <v>18</v>
      </c>
      <c r="E3041" s="148" t="s">
        <v>18</v>
      </c>
      <c r="F3041" s="148" t="s">
        <v>18</v>
      </c>
      <c r="G3041" s="454" t="s">
        <v>1496</v>
      </c>
      <c r="H3041" s="367"/>
      <c r="I3041" s="367"/>
      <c r="J3041" s="367"/>
      <c r="K3041" s="367"/>
      <c r="L3041" s="367"/>
      <c r="M3041" s="151" t="s">
        <v>18</v>
      </c>
      <c r="N3041" s="460" t="s">
        <v>18</v>
      </c>
      <c r="O3041" s="367"/>
      <c r="P3041" s="367"/>
      <c r="Q3041" s="150" t="s">
        <v>18</v>
      </c>
    </row>
    <row r="3042" spans="1:17" x14ac:dyDescent="0.35">
      <c r="A3042" s="165" t="s">
        <v>1354</v>
      </c>
      <c r="B3042" s="151" t="s">
        <v>18</v>
      </c>
      <c r="C3042" s="151" t="s">
        <v>18</v>
      </c>
      <c r="D3042" s="151" t="s">
        <v>18</v>
      </c>
      <c r="E3042" s="148" t="s">
        <v>18</v>
      </c>
      <c r="F3042" s="148" t="s">
        <v>18</v>
      </c>
      <c r="G3042" s="454" t="s">
        <v>1497</v>
      </c>
      <c r="H3042" s="367"/>
      <c r="I3042" s="367"/>
      <c r="J3042" s="367"/>
      <c r="K3042" s="367"/>
      <c r="L3042" s="367"/>
      <c r="M3042" s="151" t="s">
        <v>18</v>
      </c>
      <c r="N3042" s="460" t="s">
        <v>18</v>
      </c>
      <c r="O3042" s="367"/>
      <c r="P3042" s="367"/>
      <c r="Q3042" s="150" t="s">
        <v>18</v>
      </c>
    </row>
    <row r="3043" spans="1:17" x14ac:dyDescent="0.35">
      <c r="B3043" s="151" t="s">
        <v>18</v>
      </c>
      <c r="C3043" s="151" t="s">
        <v>18</v>
      </c>
      <c r="D3043" s="151" t="s">
        <v>18</v>
      </c>
      <c r="E3043" s="148" t="s">
        <v>18</v>
      </c>
      <c r="F3043" s="148" t="s">
        <v>18</v>
      </c>
      <c r="G3043" s="454" t="s">
        <v>1749</v>
      </c>
      <c r="H3043" s="367"/>
      <c r="I3043" s="367"/>
      <c r="J3043" s="367"/>
      <c r="K3043" s="367"/>
      <c r="L3043" s="367"/>
      <c r="M3043" s="151" t="s">
        <v>18</v>
      </c>
      <c r="N3043" s="460" t="s">
        <v>18</v>
      </c>
      <c r="O3043" s="367"/>
      <c r="P3043" s="367"/>
      <c r="Q3043" s="150" t="s">
        <v>18</v>
      </c>
    </row>
    <row r="3044" spans="1:17" x14ac:dyDescent="0.35">
      <c r="B3044" s="151" t="s">
        <v>18</v>
      </c>
      <c r="C3044" s="151" t="s">
        <v>18</v>
      </c>
      <c r="D3044" s="151" t="s">
        <v>18</v>
      </c>
      <c r="E3044" s="148" t="s">
        <v>18</v>
      </c>
      <c r="F3044" s="148" t="s">
        <v>18</v>
      </c>
      <c r="G3044" s="454" t="s">
        <v>1751</v>
      </c>
      <c r="H3044" s="367"/>
      <c r="I3044" s="367"/>
      <c r="J3044" s="367"/>
      <c r="K3044" s="367"/>
      <c r="L3044" s="367"/>
      <c r="M3044" s="151" t="s">
        <v>18</v>
      </c>
      <c r="N3044" s="460" t="s">
        <v>18</v>
      </c>
      <c r="O3044" s="367"/>
      <c r="P3044" s="367"/>
      <c r="Q3044" s="150" t="s">
        <v>18</v>
      </c>
    </row>
    <row r="3045" spans="1:17" x14ac:dyDescent="0.35">
      <c r="B3045" s="151" t="s">
        <v>18</v>
      </c>
      <c r="C3045" s="151" t="s">
        <v>18</v>
      </c>
      <c r="D3045" s="504" t="s">
        <v>38</v>
      </c>
      <c r="E3045" s="367"/>
      <c r="F3045" s="367"/>
      <c r="G3045" s="367"/>
      <c r="H3045" s="367"/>
      <c r="I3045" s="367"/>
      <c r="J3045" s="367"/>
      <c r="K3045" s="367"/>
      <c r="L3045" s="367"/>
      <c r="M3045" s="60" t="s">
        <v>13</v>
      </c>
      <c r="N3045" s="575">
        <v>431300</v>
      </c>
      <c r="O3045" s="367"/>
      <c r="P3045" s="367"/>
      <c r="Q3045" s="161" t="s">
        <v>189</v>
      </c>
    </row>
    <row r="3046" spans="1:17" x14ac:dyDescent="0.35">
      <c r="B3046" s="151" t="s">
        <v>18</v>
      </c>
      <c r="C3046" s="151" t="s">
        <v>18</v>
      </c>
      <c r="D3046" s="153" t="s">
        <v>18</v>
      </c>
      <c r="E3046" s="504" t="s">
        <v>39</v>
      </c>
      <c r="F3046" s="367"/>
      <c r="G3046" s="367"/>
      <c r="H3046" s="367"/>
      <c r="I3046" s="367"/>
      <c r="J3046" s="367"/>
      <c r="K3046" s="367"/>
      <c r="L3046" s="367"/>
      <c r="M3046" s="60" t="s">
        <v>13</v>
      </c>
      <c r="N3046" s="575">
        <v>116300</v>
      </c>
      <c r="O3046" s="367"/>
      <c r="P3046" s="367"/>
      <c r="Q3046" s="161" t="s">
        <v>189</v>
      </c>
    </row>
    <row r="3047" spans="1:17" x14ac:dyDescent="0.35">
      <c r="B3047" s="151" t="s">
        <v>18</v>
      </c>
      <c r="C3047" s="151" t="s">
        <v>18</v>
      </c>
      <c r="D3047" s="151" t="s">
        <v>18</v>
      </c>
      <c r="E3047" s="460" t="s">
        <v>41</v>
      </c>
      <c r="F3047" s="367"/>
      <c r="G3047" s="367"/>
      <c r="H3047" s="367"/>
      <c r="I3047" s="367"/>
      <c r="J3047" s="367"/>
      <c r="K3047" s="367"/>
      <c r="L3047" s="367"/>
      <c r="M3047" s="157" t="s">
        <v>190</v>
      </c>
      <c r="N3047" s="578">
        <v>24500</v>
      </c>
      <c r="O3047" s="367"/>
      <c r="P3047" s="367"/>
      <c r="Q3047" s="150" t="s">
        <v>189</v>
      </c>
    </row>
    <row r="3048" spans="1:17" x14ac:dyDescent="0.35">
      <c r="B3048" s="151" t="s">
        <v>18</v>
      </c>
      <c r="C3048" s="151" t="s">
        <v>18</v>
      </c>
      <c r="D3048" s="151" t="s">
        <v>18</v>
      </c>
      <c r="E3048" s="148" t="s">
        <v>18</v>
      </c>
      <c r="F3048" s="148" t="s">
        <v>18</v>
      </c>
      <c r="G3048" s="454" t="s">
        <v>1500</v>
      </c>
      <c r="H3048" s="367"/>
      <c r="I3048" s="367"/>
      <c r="J3048" s="367"/>
      <c r="K3048" s="367"/>
      <c r="L3048" s="367"/>
      <c r="M3048" s="151" t="s">
        <v>18</v>
      </c>
      <c r="N3048" s="460" t="s">
        <v>18</v>
      </c>
      <c r="O3048" s="367"/>
      <c r="P3048" s="367"/>
      <c r="Q3048" s="150" t="s">
        <v>18</v>
      </c>
    </row>
    <row r="3049" spans="1:17" x14ac:dyDescent="0.35">
      <c r="B3049" s="151" t="s">
        <v>18</v>
      </c>
      <c r="C3049" s="151" t="s">
        <v>18</v>
      </c>
      <c r="D3049" s="151" t="s">
        <v>18</v>
      </c>
      <c r="E3049" s="148" t="s">
        <v>18</v>
      </c>
      <c r="F3049" s="148" t="s">
        <v>18</v>
      </c>
      <c r="G3049" s="454" t="s">
        <v>1504</v>
      </c>
      <c r="H3049" s="367"/>
      <c r="I3049" s="367"/>
      <c r="J3049" s="367"/>
      <c r="K3049" s="367"/>
      <c r="L3049" s="367"/>
      <c r="M3049" s="151" t="s">
        <v>18</v>
      </c>
      <c r="N3049" s="460" t="s">
        <v>18</v>
      </c>
      <c r="O3049" s="367"/>
      <c r="P3049" s="367"/>
      <c r="Q3049" s="150" t="s">
        <v>18</v>
      </c>
    </row>
    <row r="3050" spans="1:17" x14ac:dyDescent="0.35">
      <c r="B3050" s="151" t="s">
        <v>18</v>
      </c>
      <c r="C3050" s="151" t="s">
        <v>18</v>
      </c>
      <c r="D3050" s="151" t="s">
        <v>18</v>
      </c>
      <c r="E3050" s="148" t="s">
        <v>18</v>
      </c>
      <c r="F3050" s="148" t="s">
        <v>18</v>
      </c>
      <c r="G3050" s="454" t="s">
        <v>2046</v>
      </c>
      <c r="H3050" s="367"/>
      <c r="I3050" s="367"/>
      <c r="J3050" s="367"/>
      <c r="K3050" s="367"/>
      <c r="L3050" s="367"/>
      <c r="M3050" s="151" t="s">
        <v>18</v>
      </c>
      <c r="N3050" s="460" t="s">
        <v>18</v>
      </c>
      <c r="O3050" s="367"/>
      <c r="P3050" s="367"/>
      <c r="Q3050" s="150" t="s">
        <v>18</v>
      </c>
    </row>
    <row r="3051" spans="1:17" x14ac:dyDescent="0.35">
      <c r="B3051" s="151" t="s">
        <v>18</v>
      </c>
      <c r="C3051" s="151" t="s">
        <v>18</v>
      </c>
      <c r="D3051" s="151" t="s">
        <v>18</v>
      </c>
      <c r="E3051" s="460" t="s">
        <v>42</v>
      </c>
      <c r="F3051" s="367"/>
      <c r="G3051" s="367"/>
      <c r="H3051" s="367"/>
      <c r="I3051" s="367"/>
      <c r="J3051" s="367"/>
      <c r="K3051" s="367"/>
      <c r="L3051" s="367"/>
      <c r="M3051" s="157" t="s">
        <v>190</v>
      </c>
      <c r="N3051" s="578">
        <v>76800</v>
      </c>
      <c r="O3051" s="367"/>
      <c r="P3051" s="367"/>
      <c r="Q3051" s="150" t="s">
        <v>189</v>
      </c>
    </row>
    <row r="3052" spans="1:17" x14ac:dyDescent="0.35">
      <c r="B3052" s="151" t="s">
        <v>18</v>
      </c>
      <c r="C3052" s="151" t="s">
        <v>18</v>
      </c>
      <c r="D3052" s="151" t="s">
        <v>18</v>
      </c>
      <c r="E3052" s="148" t="s">
        <v>18</v>
      </c>
      <c r="F3052" s="148" t="s">
        <v>18</v>
      </c>
      <c r="G3052" s="454" t="s">
        <v>1505</v>
      </c>
      <c r="H3052" s="367"/>
      <c r="I3052" s="367"/>
      <c r="J3052" s="367"/>
      <c r="K3052" s="367"/>
      <c r="L3052" s="367"/>
      <c r="M3052" s="151" t="s">
        <v>18</v>
      </c>
      <c r="N3052" s="460" t="s">
        <v>18</v>
      </c>
      <c r="O3052" s="367"/>
      <c r="P3052" s="367"/>
      <c r="Q3052" s="150" t="s">
        <v>18</v>
      </c>
    </row>
    <row r="3053" spans="1:17" x14ac:dyDescent="0.35">
      <c r="B3053" s="151" t="s">
        <v>18</v>
      </c>
      <c r="C3053" s="151" t="s">
        <v>18</v>
      </c>
      <c r="D3053" s="151" t="s">
        <v>18</v>
      </c>
      <c r="E3053" s="148" t="s">
        <v>18</v>
      </c>
      <c r="F3053" s="148" t="s">
        <v>18</v>
      </c>
      <c r="G3053" s="454" t="s">
        <v>1506</v>
      </c>
      <c r="H3053" s="367"/>
      <c r="I3053" s="367"/>
      <c r="J3053" s="367"/>
      <c r="K3053" s="367"/>
      <c r="L3053" s="367"/>
      <c r="M3053" s="151" t="s">
        <v>18</v>
      </c>
      <c r="N3053" s="460" t="s">
        <v>18</v>
      </c>
      <c r="O3053" s="367"/>
      <c r="P3053" s="367"/>
      <c r="Q3053" s="150" t="s">
        <v>18</v>
      </c>
    </row>
    <row r="3054" spans="1:17" x14ac:dyDescent="0.35">
      <c r="B3054" s="151" t="s">
        <v>18</v>
      </c>
      <c r="C3054" s="151" t="s">
        <v>18</v>
      </c>
      <c r="D3054" s="151" t="s">
        <v>18</v>
      </c>
      <c r="E3054" s="460" t="s">
        <v>40</v>
      </c>
      <c r="F3054" s="367"/>
      <c r="G3054" s="367"/>
      <c r="H3054" s="367"/>
      <c r="I3054" s="367"/>
      <c r="J3054" s="367"/>
      <c r="K3054" s="367"/>
      <c r="L3054" s="367"/>
      <c r="M3054" s="157" t="s">
        <v>190</v>
      </c>
      <c r="N3054" s="578">
        <v>15000</v>
      </c>
      <c r="O3054" s="367"/>
      <c r="P3054" s="367"/>
      <c r="Q3054" s="150" t="s">
        <v>189</v>
      </c>
    </row>
    <row r="3055" spans="1:17" x14ac:dyDescent="0.35">
      <c r="B3055" s="151" t="s">
        <v>18</v>
      </c>
      <c r="C3055" s="151" t="s">
        <v>18</v>
      </c>
      <c r="D3055" s="151" t="s">
        <v>18</v>
      </c>
      <c r="E3055" s="148" t="s">
        <v>18</v>
      </c>
      <c r="F3055" s="148" t="s">
        <v>18</v>
      </c>
      <c r="G3055" s="454" t="s">
        <v>1507</v>
      </c>
      <c r="H3055" s="367"/>
      <c r="I3055" s="367"/>
      <c r="J3055" s="367"/>
      <c r="K3055" s="367"/>
      <c r="L3055" s="367"/>
      <c r="M3055" s="151" t="s">
        <v>18</v>
      </c>
      <c r="N3055" s="460" t="s">
        <v>18</v>
      </c>
      <c r="O3055" s="367"/>
      <c r="P3055" s="367"/>
      <c r="Q3055" s="150" t="s">
        <v>18</v>
      </c>
    </row>
    <row r="3056" spans="1:17" x14ac:dyDescent="0.35">
      <c r="B3056" s="151" t="s">
        <v>18</v>
      </c>
      <c r="C3056" s="151" t="s">
        <v>18</v>
      </c>
      <c r="D3056" s="151" t="s">
        <v>18</v>
      </c>
      <c r="E3056" s="148" t="s">
        <v>18</v>
      </c>
      <c r="F3056" s="148" t="s">
        <v>18</v>
      </c>
      <c r="G3056" s="454" t="s">
        <v>1508</v>
      </c>
      <c r="H3056" s="367"/>
      <c r="I3056" s="367"/>
      <c r="J3056" s="367"/>
      <c r="K3056" s="367"/>
      <c r="L3056" s="367"/>
      <c r="M3056" s="151" t="s">
        <v>18</v>
      </c>
      <c r="N3056" s="460" t="s">
        <v>18</v>
      </c>
      <c r="O3056" s="367"/>
      <c r="P3056" s="367"/>
      <c r="Q3056" s="150" t="s">
        <v>18</v>
      </c>
    </row>
    <row r="3057" spans="2:17" x14ac:dyDescent="0.35">
      <c r="B3057" s="151" t="s">
        <v>18</v>
      </c>
      <c r="C3057" s="151" t="s">
        <v>18</v>
      </c>
      <c r="D3057" s="153" t="s">
        <v>18</v>
      </c>
      <c r="E3057" s="504" t="s">
        <v>43</v>
      </c>
      <c r="F3057" s="367"/>
      <c r="G3057" s="367"/>
      <c r="H3057" s="367"/>
      <c r="I3057" s="367"/>
      <c r="J3057" s="367"/>
      <c r="K3057" s="367"/>
      <c r="L3057" s="367"/>
      <c r="M3057" s="60" t="s">
        <v>13</v>
      </c>
      <c r="N3057" s="575">
        <v>167000</v>
      </c>
      <c r="O3057" s="367"/>
      <c r="P3057" s="367"/>
      <c r="Q3057" s="161" t="s">
        <v>189</v>
      </c>
    </row>
    <row r="3058" spans="2:17" x14ac:dyDescent="0.35">
      <c r="B3058" s="151" t="s">
        <v>18</v>
      </c>
      <c r="C3058" s="151" t="s">
        <v>18</v>
      </c>
      <c r="D3058" s="151" t="s">
        <v>18</v>
      </c>
      <c r="E3058" s="460" t="s">
        <v>44</v>
      </c>
      <c r="F3058" s="367"/>
      <c r="G3058" s="367"/>
      <c r="H3058" s="367"/>
      <c r="I3058" s="367"/>
      <c r="J3058" s="367"/>
      <c r="K3058" s="367"/>
      <c r="L3058" s="367"/>
      <c r="M3058" s="157" t="s">
        <v>190</v>
      </c>
      <c r="N3058" s="578">
        <v>97000</v>
      </c>
      <c r="O3058" s="367"/>
      <c r="P3058" s="367"/>
      <c r="Q3058" s="150" t="s">
        <v>189</v>
      </c>
    </row>
    <row r="3059" spans="2:17" s="173" customFormat="1" x14ac:dyDescent="0.35">
      <c r="B3059" s="179" t="s">
        <v>18</v>
      </c>
      <c r="C3059" s="179" t="s">
        <v>18</v>
      </c>
      <c r="D3059" s="179" t="s">
        <v>18</v>
      </c>
      <c r="E3059" s="174" t="s">
        <v>18</v>
      </c>
      <c r="F3059" s="174" t="s">
        <v>18</v>
      </c>
      <c r="G3059" s="454" t="s">
        <v>2044</v>
      </c>
      <c r="H3059" s="367"/>
      <c r="I3059" s="367"/>
      <c r="J3059" s="367"/>
      <c r="K3059" s="367"/>
      <c r="L3059" s="367"/>
      <c r="M3059" s="179" t="s">
        <v>18</v>
      </c>
      <c r="N3059" s="460" t="s">
        <v>18</v>
      </c>
      <c r="O3059" s="367"/>
      <c r="P3059" s="367"/>
      <c r="Q3059" s="178" t="s">
        <v>18</v>
      </c>
    </row>
    <row r="3060" spans="2:17" s="173" customFormat="1" x14ac:dyDescent="0.35">
      <c r="B3060" s="179" t="s">
        <v>18</v>
      </c>
      <c r="C3060" s="179" t="s">
        <v>18</v>
      </c>
      <c r="D3060" s="179" t="s">
        <v>18</v>
      </c>
      <c r="E3060" s="174" t="s">
        <v>18</v>
      </c>
      <c r="F3060" s="174" t="s">
        <v>18</v>
      </c>
      <c r="G3060" s="454" t="s">
        <v>1499</v>
      </c>
      <c r="H3060" s="367"/>
      <c r="I3060" s="367"/>
      <c r="J3060" s="367"/>
      <c r="K3060" s="367"/>
      <c r="L3060" s="367"/>
      <c r="M3060" s="179" t="s">
        <v>18</v>
      </c>
      <c r="N3060" s="460" t="s">
        <v>18</v>
      </c>
      <c r="O3060" s="367"/>
      <c r="P3060" s="367"/>
      <c r="Q3060" s="178" t="s">
        <v>18</v>
      </c>
    </row>
    <row r="3061" spans="2:17" x14ac:dyDescent="0.35">
      <c r="B3061" s="151" t="s">
        <v>18</v>
      </c>
      <c r="C3061" s="151" t="s">
        <v>18</v>
      </c>
      <c r="D3061" s="151" t="s">
        <v>18</v>
      </c>
      <c r="E3061" s="460" t="s">
        <v>46</v>
      </c>
      <c r="F3061" s="367"/>
      <c r="G3061" s="367"/>
      <c r="H3061" s="367"/>
      <c r="I3061" s="367"/>
      <c r="J3061" s="367"/>
      <c r="K3061" s="367"/>
      <c r="L3061" s="367"/>
      <c r="M3061" s="157" t="s">
        <v>18</v>
      </c>
      <c r="N3061" s="573" t="s">
        <v>18</v>
      </c>
      <c r="O3061" s="367"/>
      <c r="P3061" s="367"/>
      <c r="Q3061" s="150" t="s">
        <v>18</v>
      </c>
    </row>
    <row r="3062" spans="2:17" x14ac:dyDescent="0.35">
      <c r="B3062" s="151" t="s">
        <v>18</v>
      </c>
      <c r="C3062" s="151" t="s">
        <v>18</v>
      </c>
      <c r="D3062" s="151" t="s">
        <v>18</v>
      </c>
      <c r="E3062" s="151" t="s">
        <v>18</v>
      </c>
      <c r="F3062" s="398" t="s">
        <v>48</v>
      </c>
      <c r="G3062" s="367"/>
      <c r="H3062" s="367"/>
      <c r="I3062" s="367"/>
      <c r="J3062" s="367"/>
      <c r="K3062" s="367"/>
      <c r="L3062" s="367"/>
      <c r="M3062" s="40" t="s">
        <v>190</v>
      </c>
      <c r="N3062" s="500">
        <v>5000</v>
      </c>
      <c r="O3062" s="367"/>
      <c r="P3062" s="367"/>
      <c r="Q3062" s="51" t="s">
        <v>189</v>
      </c>
    </row>
    <row r="3063" spans="2:17" x14ac:dyDescent="0.35">
      <c r="B3063" s="151" t="s">
        <v>18</v>
      </c>
      <c r="C3063" s="151" t="s">
        <v>18</v>
      </c>
      <c r="D3063" s="151" t="s">
        <v>18</v>
      </c>
      <c r="E3063" s="148" t="s">
        <v>18</v>
      </c>
      <c r="F3063" s="148" t="s">
        <v>18</v>
      </c>
      <c r="G3063" s="138" t="s">
        <v>1650</v>
      </c>
      <c r="H3063" s="138"/>
      <c r="I3063" s="138"/>
      <c r="J3063" s="138"/>
      <c r="K3063" s="138"/>
      <c r="L3063" s="138"/>
      <c r="M3063" s="151"/>
      <c r="N3063" s="460" t="s">
        <v>18</v>
      </c>
      <c r="O3063" s="367"/>
      <c r="P3063" s="367"/>
      <c r="Q3063" s="150" t="s">
        <v>18</v>
      </c>
    </row>
    <row r="3064" spans="2:17" x14ac:dyDescent="0.35">
      <c r="B3064" s="151"/>
      <c r="C3064" s="151"/>
      <c r="D3064" s="151"/>
      <c r="E3064" s="148"/>
      <c r="F3064" s="148"/>
      <c r="G3064" s="138" t="s">
        <v>2003</v>
      </c>
      <c r="H3064" s="138"/>
      <c r="I3064" s="138"/>
      <c r="J3064" s="138"/>
      <c r="K3064" s="138"/>
      <c r="L3064" s="138"/>
      <c r="M3064" s="151"/>
      <c r="N3064" s="460"/>
      <c r="O3064" s="367"/>
      <c r="P3064" s="367"/>
      <c r="Q3064" s="150"/>
    </row>
    <row r="3065" spans="2:17" x14ac:dyDescent="0.35">
      <c r="B3065" s="151"/>
      <c r="C3065" s="151"/>
      <c r="D3065" s="151"/>
      <c r="E3065" s="148"/>
      <c r="F3065" s="148"/>
      <c r="G3065" s="138" t="s">
        <v>2004</v>
      </c>
      <c r="H3065" s="138"/>
      <c r="I3065" s="138"/>
      <c r="J3065" s="138"/>
      <c r="K3065" s="138"/>
      <c r="L3065" s="138"/>
      <c r="M3065" s="151"/>
      <c r="N3065" s="460"/>
      <c r="O3065" s="367"/>
      <c r="P3065" s="367"/>
      <c r="Q3065" s="150"/>
    </row>
    <row r="3066" spans="2:17" x14ac:dyDescent="0.35">
      <c r="B3066" s="151" t="s">
        <v>18</v>
      </c>
      <c r="C3066" s="151" t="s">
        <v>18</v>
      </c>
      <c r="D3066" s="151" t="s">
        <v>18</v>
      </c>
      <c r="E3066" s="151" t="s">
        <v>18</v>
      </c>
      <c r="F3066" s="398" t="s">
        <v>49</v>
      </c>
      <c r="G3066" s="367"/>
      <c r="H3066" s="367"/>
      <c r="I3066" s="367"/>
      <c r="J3066" s="367"/>
      <c r="K3066" s="367"/>
      <c r="L3066" s="367"/>
      <c r="M3066" s="40" t="s">
        <v>190</v>
      </c>
      <c r="N3066" s="500">
        <v>20000</v>
      </c>
      <c r="O3066" s="367"/>
      <c r="P3066" s="367"/>
      <c r="Q3066" s="51" t="s">
        <v>189</v>
      </c>
    </row>
    <row r="3067" spans="2:17" x14ac:dyDescent="0.35">
      <c r="B3067" s="151" t="s">
        <v>18</v>
      </c>
      <c r="C3067" s="151" t="s">
        <v>18</v>
      </c>
      <c r="D3067" s="151" t="s">
        <v>18</v>
      </c>
      <c r="E3067" s="148" t="s">
        <v>18</v>
      </c>
      <c r="F3067" s="148" t="s">
        <v>18</v>
      </c>
      <c r="G3067" s="454" t="s">
        <v>1581</v>
      </c>
      <c r="H3067" s="367"/>
      <c r="I3067" s="367"/>
      <c r="J3067" s="367"/>
      <c r="K3067" s="367"/>
      <c r="L3067" s="367"/>
      <c r="M3067" s="151" t="s">
        <v>18</v>
      </c>
      <c r="N3067" s="460" t="s">
        <v>18</v>
      </c>
      <c r="O3067" s="367"/>
      <c r="P3067" s="367"/>
      <c r="Q3067" s="150" t="s">
        <v>18</v>
      </c>
    </row>
    <row r="3068" spans="2:17" x14ac:dyDescent="0.35">
      <c r="B3068" s="151"/>
      <c r="C3068" s="151"/>
      <c r="D3068" s="151"/>
      <c r="E3068" s="148"/>
      <c r="F3068" s="148"/>
      <c r="G3068" s="454" t="s">
        <v>1637</v>
      </c>
      <c r="H3068" s="367"/>
      <c r="I3068" s="367"/>
      <c r="J3068" s="367"/>
      <c r="K3068" s="367"/>
      <c r="L3068" s="367"/>
      <c r="M3068" s="151"/>
      <c r="N3068" s="460"/>
      <c r="O3068" s="367"/>
      <c r="P3068" s="367"/>
      <c r="Q3068" s="150"/>
    </row>
    <row r="3069" spans="2:17" x14ac:dyDescent="0.35">
      <c r="B3069" s="151" t="s">
        <v>18</v>
      </c>
      <c r="C3069" s="151" t="s">
        <v>18</v>
      </c>
      <c r="D3069" s="151" t="s">
        <v>18</v>
      </c>
      <c r="E3069" s="151" t="s">
        <v>18</v>
      </c>
      <c r="F3069" s="398" t="s">
        <v>50</v>
      </c>
      <c r="G3069" s="367"/>
      <c r="H3069" s="367"/>
      <c r="I3069" s="367"/>
      <c r="J3069" s="367"/>
      <c r="K3069" s="367"/>
      <c r="L3069" s="367"/>
      <c r="M3069" s="40" t="s">
        <v>190</v>
      </c>
      <c r="N3069" s="500">
        <v>15000</v>
      </c>
      <c r="O3069" s="367"/>
      <c r="P3069" s="367"/>
      <c r="Q3069" s="51" t="s">
        <v>189</v>
      </c>
    </row>
    <row r="3070" spans="2:17" x14ac:dyDescent="0.35">
      <c r="B3070" s="151" t="s">
        <v>18</v>
      </c>
      <c r="C3070" s="151" t="s">
        <v>18</v>
      </c>
      <c r="D3070" s="151" t="s">
        <v>18</v>
      </c>
      <c r="E3070" s="148" t="s">
        <v>18</v>
      </c>
      <c r="F3070" s="148" t="s">
        <v>18</v>
      </c>
      <c r="G3070" s="454" t="s">
        <v>1638</v>
      </c>
      <c r="H3070" s="367"/>
      <c r="I3070" s="367"/>
      <c r="J3070" s="367"/>
      <c r="K3070" s="367"/>
      <c r="L3070" s="367"/>
      <c r="M3070" s="151" t="s">
        <v>18</v>
      </c>
      <c r="N3070" s="460" t="s">
        <v>18</v>
      </c>
      <c r="O3070" s="367"/>
      <c r="P3070" s="367"/>
      <c r="Q3070" s="150" t="s">
        <v>18</v>
      </c>
    </row>
    <row r="3071" spans="2:17" x14ac:dyDescent="0.35">
      <c r="B3071" s="151"/>
      <c r="C3071" s="151"/>
      <c r="D3071" s="151"/>
      <c r="E3071" s="148"/>
      <c r="F3071" s="148"/>
      <c r="G3071" s="454" t="s">
        <v>1639</v>
      </c>
      <c r="H3071" s="367"/>
      <c r="I3071" s="367"/>
      <c r="J3071" s="367"/>
      <c r="K3071" s="367"/>
      <c r="L3071" s="367"/>
      <c r="M3071" s="151"/>
      <c r="N3071" s="460"/>
      <c r="O3071" s="367"/>
      <c r="P3071" s="367"/>
      <c r="Q3071" s="150"/>
    </row>
    <row r="3072" spans="2:17" x14ac:dyDescent="0.35">
      <c r="B3072" s="151" t="s">
        <v>18</v>
      </c>
      <c r="C3072" s="151" t="s">
        <v>18</v>
      </c>
      <c r="D3072" s="151" t="s">
        <v>18</v>
      </c>
      <c r="E3072" s="460" t="s">
        <v>133</v>
      </c>
      <c r="F3072" s="367"/>
      <c r="G3072" s="367"/>
      <c r="H3072" s="367"/>
      <c r="I3072" s="367"/>
      <c r="J3072" s="367"/>
      <c r="K3072" s="367"/>
      <c r="L3072" s="367"/>
      <c r="M3072" s="157" t="s">
        <v>190</v>
      </c>
      <c r="N3072" s="578">
        <v>30000</v>
      </c>
      <c r="O3072" s="367"/>
      <c r="P3072" s="367"/>
      <c r="Q3072" s="150" t="s">
        <v>189</v>
      </c>
    </row>
    <row r="3073" spans="2:17" x14ac:dyDescent="0.35">
      <c r="B3073" s="151"/>
      <c r="C3073" s="151"/>
      <c r="D3073" s="151"/>
      <c r="E3073" s="148"/>
      <c r="F3073" s="148"/>
      <c r="G3073" s="454" t="s">
        <v>1528</v>
      </c>
      <c r="H3073" s="367"/>
      <c r="I3073" s="367"/>
      <c r="J3073" s="367"/>
      <c r="K3073" s="367"/>
      <c r="L3073" s="367"/>
      <c r="M3073" s="151"/>
      <c r="N3073" s="460"/>
      <c r="O3073" s="367"/>
      <c r="P3073" s="367"/>
      <c r="Q3073" s="150"/>
    </row>
    <row r="3074" spans="2:17" x14ac:dyDescent="0.35">
      <c r="B3074" s="151"/>
      <c r="C3074" s="151"/>
      <c r="D3074" s="151"/>
      <c r="E3074" s="148"/>
      <c r="F3074" s="148"/>
      <c r="G3074" s="454" t="s">
        <v>1710</v>
      </c>
      <c r="H3074" s="367"/>
      <c r="I3074" s="367"/>
      <c r="J3074" s="367"/>
      <c r="K3074" s="367"/>
      <c r="L3074" s="367"/>
      <c r="M3074" s="151"/>
      <c r="N3074" s="460"/>
      <c r="O3074" s="367"/>
      <c r="P3074" s="367"/>
      <c r="Q3074" s="150"/>
    </row>
    <row r="3075" spans="2:17" x14ac:dyDescent="0.35">
      <c r="B3075" s="151" t="s">
        <v>18</v>
      </c>
      <c r="C3075" s="151" t="s">
        <v>18</v>
      </c>
      <c r="D3075" s="153" t="s">
        <v>18</v>
      </c>
      <c r="E3075" s="504" t="s">
        <v>134</v>
      </c>
      <c r="F3075" s="367"/>
      <c r="G3075" s="367"/>
      <c r="H3075" s="367"/>
      <c r="I3075" s="367"/>
      <c r="J3075" s="367"/>
      <c r="K3075" s="367"/>
      <c r="L3075" s="367"/>
      <c r="M3075" s="60" t="s">
        <v>13</v>
      </c>
      <c r="N3075" s="575">
        <v>148000</v>
      </c>
      <c r="O3075" s="367"/>
      <c r="P3075" s="367"/>
      <c r="Q3075" s="161" t="s">
        <v>189</v>
      </c>
    </row>
    <row r="3076" spans="2:17" x14ac:dyDescent="0.35">
      <c r="B3076" s="151" t="s">
        <v>18</v>
      </c>
      <c r="C3076" s="151" t="s">
        <v>18</v>
      </c>
      <c r="D3076" s="151" t="s">
        <v>18</v>
      </c>
      <c r="E3076" s="460" t="s">
        <v>144</v>
      </c>
      <c r="F3076" s="367"/>
      <c r="G3076" s="367"/>
      <c r="H3076" s="367"/>
      <c r="I3076" s="367"/>
      <c r="J3076" s="367"/>
      <c r="K3076" s="367"/>
      <c r="L3076" s="367"/>
      <c r="M3076" s="157" t="s">
        <v>190</v>
      </c>
      <c r="N3076" s="578">
        <v>20000</v>
      </c>
      <c r="O3076" s="367"/>
      <c r="P3076" s="367"/>
      <c r="Q3076" s="150" t="s">
        <v>189</v>
      </c>
    </row>
    <row r="3077" spans="2:17" x14ac:dyDescent="0.35">
      <c r="B3077" s="151"/>
      <c r="C3077" s="151"/>
      <c r="D3077" s="151"/>
      <c r="E3077" s="148"/>
      <c r="F3077" s="148"/>
      <c r="G3077" s="454" t="s">
        <v>1752</v>
      </c>
      <c r="H3077" s="367"/>
      <c r="I3077" s="367"/>
      <c r="J3077" s="367"/>
      <c r="K3077" s="367"/>
      <c r="L3077" s="367"/>
      <c r="M3077" s="151"/>
      <c r="N3077" s="460"/>
      <c r="O3077" s="367"/>
      <c r="P3077" s="367"/>
      <c r="Q3077" s="150"/>
    </row>
    <row r="3078" spans="2:17" x14ac:dyDescent="0.35">
      <c r="B3078" s="151"/>
      <c r="C3078" s="151"/>
      <c r="D3078" s="151"/>
      <c r="E3078" s="148"/>
      <c r="F3078" s="148"/>
      <c r="G3078" s="454" t="s">
        <v>1535</v>
      </c>
      <c r="H3078" s="367"/>
      <c r="I3078" s="367"/>
      <c r="J3078" s="367"/>
      <c r="K3078" s="367"/>
      <c r="L3078" s="367"/>
      <c r="M3078" s="151"/>
      <c r="N3078" s="460"/>
      <c r="O3078" s="367"/>
      <c r="P3078" s="367"/>
      <c r="Q3078" s="150"/>
    </row>
    <row r="3079" spans="2:17" x14ac:dyDescent="0.35">
      <c r="B3079" s="151"/>
      <c r="C3079" s="151"/>
      <c r="D3079" s="151"/>
      <c r="E3079" s="148"/>
      <c r="F3079" s="148"/>
      <c r="G3079" s="454" t="s">
        <v>1536</v>
      </c>
      <c r="H3079" s="367"/>
      <c r="I3079" s="367"/>
      <c r="J3079" s="367"/>
      <c r="K3079" s="367"/>
      <c r="L3079" s="367"/>
      <c r="M3079" s="151"/>
      <c r="N3079" s="460"/>
      <c r="O3079" s="367"/>
      <c r="P3079" s="367"/>
      <c r="Q3079" s="150"/>
    </row>
    <row r="3080" spans="2:17" x14ac:dyDescent="0.35">
      <c r="B3080" s="151" t="s">
        <v>18</v>
      </c>
      <c r="C3080" s="151" t="s">
        <v>18</v>
      </c>
      <c r="D3080" s="151" t="s">
        <v>18</v>
      </c>
      <c r="E3080" s="460" t="s">
        <v>135</v>
      </c>
      <c r="F3080" s="367"/>
      <c r="G3080" s="367"/>
      <c r="H3080" s="367"/>
      <c r="I3080" s="367"/>
      <c r="J3080" s="367"/>
      <c r="K3080" s="367"/>
      <c r="L3080" s="367"/>
      <c r="M3080" s="157" t="s">
        <v>190</v>
      </c>
      <c r="N3080" s="578">
        <v>10000</v>
      </c>
      <c r="O3080" s="367"/>
      <c r="P3080" s="367"/>
      <c r="Q3080" s="150" t="s">
        <v>189</v>
      </c>
    </row>
    <row r="3081" spans="2:17" x14ac:dyDescent="0.35">
      <c r="B3081" s="151" t="s">
        <v>18</v>
      </c>
      <c r="C3081" s="151" t="s">
        <v>18</v>
      </c>
      <c r="D3081" s="151" t="s">
        <v>18</v>
      </c>
      <c r="E3081" s="148" t="s">
        <v>18</v>
      </c>
      <c r="F3081" s="148" t="s">
        <v>18</v>
      </c>
      <c r="G3081" s="454" t="s">
        <v>1555</v>
      </c>
      <c r="H3081" s="367"/>
      <c r="I3081" s="367"/>
      <c r="J3081" s="367"/>
      <c r="K3081" s="367"/>
      <c r="L3081" s="367"/>
      <c r="M3081" s="151" t="s">
        <v>18</v>
      </c>
      <c r="N3081" s="460" t="s">
        <v>18</v>
      </c>
      <c r="O3081" s="367"/>
      <c r="P3081" s="367"/>
      <c r="Q3081" s="150" t="s">
        <v>18</v>
      </c>
    </row>
    <row r="3082" spans="2:17" x14ac:dyDescent="0.35">
      <c r="B3082" s="151"/>
      <c r="C3082" s="151"/>
      <c r="D3082" s="151"/>
      <c r="E3082" s="148"/>
      <c r="F3082" s="148"/>
      <c r="G3082" s="454" t="s">
        <v>1543</v>
      </c>
      <c r="H3082" s="367"/>
      <c r="I3082" s="367"/>
      <c r="J3082" s="367"/>
      <c r="K3082" s="367"/>
      <c r="L3082" s="367"/>
      <c r="M3082" s="151"/>
      <c r="N3082" s="460"/>
      <c r="O3082" s="367"/>
      <c r="P3082" s="367"/>
      <c r="Q3082" s="150"/>
    </row>
    <row r="3083" spans="2:17" x14ac:dyDescent="0.35">
      <c r="B3083" s="151" t="s">
        <v>18</v>
      </c>
      <c r="C3083" s="151" t="s">
        <v>18</v>
      </c>
      <c r="D3083" s="151" t="s">
        <v>18</v>
      </c>
      <c r="E3083" s="460" t="s">
        <v>138</v>
      </c>
      <c r="F3083" s="367"/>
      <c r="G3083" s="367"/>
      <c r="H3083" s="367"/>
      <c r="I3083" s="367"/>
      <c r="J3083" s="367"/>
      <c r="K3083" s="367"/>
      <c r="L3083" s="367"/>
      <c r="M3083" s="157" t="s">
        <v>190</v>
      </c>
      <c r="N3083" s="578">
        <v>70000</v>
      </c>
      <c r="O3083" s="367"/>
      <c r="P3083" s="367"/>
      <c r="Q3083" s="150" t="s">
        <v>189</v>
      </c>
    </row>
    <row r="3084" spans="2:17" x14ac:dyDescent="0.35">
      <c r="B3084" s="151" t="s">
        <v>18</v>
      </c>
      <c r="C3084" s="151" t="s">
        <v>18</v>
      </c>
      <c r="D3084" s="151" t="s">
        <v>18</v>
      </c>
      <c r="E3084" s="148" t="s">
        <v>18</v>
      </c>
      <c r="F3084" s="148" t="s">
        <v>18</v>
      </c>
      <c r="G3084" s="454" t="s">
        <v>1753</v>
      </c>
      <c r="H3084" s="367"/>
      <c r="I3084" s="367"/>
      <c r="J3084" s="367"/>
      <c r="K3084" s="367"/>
      <c r="L3084" s="367"/>
      <c r="M3084" s="151" t="s">
        <v>18</v>
      </c>
      <c r="N3084" s="460" t="s">
        <v>18</v>
      </c>
      <c r="O3084" s="367"/>
      <c r="P3084" s="367"/>
      <c r="Q3084" s="150" t="s">
        <v>18</v>
      </c>
    </row>
    <row r="3085" spans="2:17" x14ac:dyDescent="0.35">
      <c r="B3085" s="151"/>
      <c r="C3085" s="151"/>
      <c r="D3085" s="151"/>
      <c r="E3085" s="148"/>
      <c r="F3085" s="148"/>
      <c r="G3085" s="454" t="s">
        <v>1544</v>
      </c>
      <c r="H3085" s="367"/>
      <c r="I3085" s="367"/>
      <c r="J3085" s="367"/>
      <c r="K3085" s="367"/>
      <c r="L3085" s="367"/>
      <c r="M3085" s="151"/>
      <c r="N3085" s="460"/>
      <c r="O3085" s="367"/>
      <c r="P3085" s="367"/>
      <c r="Q3085" s="150"/>
    </row>
    <row r="3086" spans="2:17" x14ac:dyDescent="0.35">
      <c r="B3086" s="151" t="s">
        <v>18</v>
      </c>
      <c r="C3086" s="151" t="s">
        <v>18</v>
      </c>
      <c r="D3086" s="151" t="s">
        <v>18</v>
      </c>
      <c r="E3086" s="460" t="s">
        <v>143</v>
      </c>
      <c r="F3086" s="367"/>
      <c r="G3086" s="367"/>
      <c r="H3086" s="367"/>
      <c r="I3086" s="367"/>
      <c r="J3086" s="367"/>
      <c r="K3086" s="367"/>
      <c r="L3086" s="367"/>
      <c r="M3086" s="157" t="s">
        <v>190</v>
      </c>
      <c r="N3086" s="578">
        <v>2000</v>
      </c>
      <c r="O3086" s="367"/>
      <c r="P3086" s="367"/>
      <c r="Q3086" s="150" t="s">
        <v>189</v>
      </c>
    </row>
    <row r="3087" spans="2:17" x14ac:dyDescent="0.35">
      <c r="B3087" s="151" t="s">
        <v>18</v>
      </c>
      <c r="C3087" s="151" t="s">
        <v>18</v>
      </c>
      <c r="D3087" s="151" t="s">
        <v>18</v>
      </c>
      <c r="E3087" s="148" t="s">
        <v>18</v>
      </c>
      <c r="F3087" s="148" t="s">
        <v>18</v>
      </c>
      <c r="G3087" s="138" t="s">
        <v>1755</v>
      </c>
      <c r="H3087" s="138"/>
      <c r="I3087" s="138"/>
      <c r="J3087" s="138"/>
      <c r="K3087" s="138"/>
      <c r="L3087" s="138"/>
      <c r="M3087" s="151"/>
      <c r="N3087" s="460" t="s">
        <v>18</v>
      </c>
      <c r="O3087" s="367"/>
      <c r="P3087" s="367"/>
      <c r="Q3087" s="150" t="s">
        <v>18</v>
      </c>
    </row>
    <row r="3088" spans="2:17" x14ac:dyDescent="0.35">
      <c r="B3088" s="151"/>
      <c r="C3088" s="151"/>
      <c r="D3088" s="151"/>
      <c r="E3088" s="148"/>
      <c r="F3088" s="148"/>
      <c r="G3088" s="138" t="s">
        <v>1754</v>
      </c>
      <c r="H3088" s="138"/>
      <c r="I3088" s="138"/>
      <c r="J3088" s="138"/>
      <c r="K3088" s="138"/>
      <c r="L3088" s="138"/>
      <c r="M3088" s="151"/>
      <c r="N3088" s="460"/>
      <c r="O3088" s="367"/>
      <c r="P3088" s="367"/>
      <c r="Q3088" s="150"/>
    </row>
    <row r="3089" spans="2:17" x14ac:dyDescent="0.35">
      <c r="B3089" s="151" t="s">
        <v>18</v>
      </c>
      <c r="C3089" s="151" t="s">
        <v>18</v>
      </c>
      <c r="D3089" s="151" t="s">
        <v>18</v>
      </c>
      <c r="E3089" s="460" t="s">
        <v>136</v>
      </c>
      <c r="F3089" s="367"/>
      <c r="G3089" s="367"/>
      <c r="H3089" s="367"/>
      <c r="I3089" s="367"/>
      <c r="J3089" s="367"/>
      <c r="K3089" s="367"/>
      <c r="L3089" s="367"/>
      <c r="M3089" s="157" t="s">
        <v>190</v>
      </c>
      <c r="N3089" s="578">
        <v>46000</v>
      </c>
      <c r="O3089" s="367"/>
      <c r="P3089" s="367"/>
      <c r="Q3089" s="150" t="s">
        <v>189</v>
      </c>
    </row>
    <row r="3090" spans="2:17" x14ac:dyDescent="0.35">
      <c r="B3090" s="151" t="s">
        <v>18</v>
      </c>
      <c r="C3090" s="151" t="s">
        <v>18</v>
      </c>
      <c r="D3090" s="151" t="s">
        <v>18</v>
      </c>
      <c r="E3090" s="148" t="s">
        <v>18</v>
      </c>
      <c r="F3090" s="148" t="s">
        <v>18</v>
      </c>
      <c r="G3090" s="454" t="s">
        <v>1545</v>
      </c>
      <c r="H3090" s="367"/>
      <c r="I3090" s="367"/>
      <c r="J3090" s="367"/>
      <c r="K3090" s="367"/>
      <c r="L3090" s="367"/>
      <c r="M3090" s="151" t="s">
        <v>18</v>
      </c>
      <c r="N3090" s="460" t="s">
        <v>18</v>
      </c>
      <c r="O3090" s="367"/>
      <c r="P3090" s="367"/>
      <c r="Q3090" s="150" t="s">
        <v>18</v>
      </c>
    </row>
    <row r="3091" spans="2:17" x14ac:dyDescent="0.35">
      <c r="B3091" s="151"/>
      <c r="C3091" s="151"/>
      <c r="D3091" s="151"/>
      <c r="E3091" s="148"/>
      <c r="F3091" s="148"/>
      <c r="G3091" s="454" t="s">
        <v>1546</v>
      </c>
      <c r="H3091" s="367"/>
      <c r="I3091" s="367"/>
      <c r="J3091" s="367"/>
      <c r="K3091" s="367"/>
      <c r="L3091" s="367"/>
      <c r="M3091" s="151"/>
      <c r="N3091" s="460"/>
      <c r="O3091" s="367"/>
      <c r="P3091" s="367"/>
      <c r="Q3091" s="150"/>
    </row>
    <row r="3092" spans="2:17" x14ac:dyDescent="0.35">
      <c r="B3092" s="151"/>
      <c r="C3092" s="151"/>
      <c r="D3092" s="151"/>
      <c r="E3092" s="148"/>
      <c r="F3092" s="148"/>
      <c r="G3092" s="454" t="s">
        <v>1557</v>
      </c>
      <c r="H3092" s="367"/>
      <c r="I3092" s="367"/>
      <c r="J3092" s="367"/>
      <c r="K3092" s="367"/>
      <c r="L3092" s="367"/>
      <c r="M3092" s="151"/>
      <c r="N3092" s="460"/>
      <c r="O3092" s="367"/>
      <c r="P3092" s="367"/>
      <c r="Q3092" s="150"/>
    </row>
    <row r="3093" spans="2:17" x14ac:dyDescent="0.35">
      <c r="B3093" s="153" t="s">
        <v>18</v>
      </c>
      <c r="C3093" s="504" t="s">
        <v>203</v>
      </c>
      <c r="D3093" s="367"/>
      <c r="E3093" s="367"/>
      <c r="F3093" s="367"/>
      <c r="G3093" s="367"/>
      <c r="H3093" s="367"/>
      <c r="I3093" s="367"/>
      <c r="J3093" s="367"/>
      <c r="K3093" s="367"/>
      <c r="L3093" s="367"/>
      <c r="M3093" s="60" t="s">
        <v>13</v>
      </c>
      <c r="N3093" s="575">
        <v>1027760</v>
      </c>
      <c r="O3093" s="367"/>
      <c r="P3093" s="367"/>
      <c r="Q3093" s="161" t="s">
        <v>189</v>
      </c>
    </row>
    <row r="3094" spans="2:17" x14ac:dyDescent="0.35">
      <c r="B3094" s="151" t="s">
        <v>18</v>
      </c>
      <c r="C3094" s="151" t="s">
        <v>18</v>
      </c>
      <c r="D3094" s="504" t="s">
        <v>25</v>
      </c>
      <c r="E3094" s="367"/>
      <c r="F3094" s="367"/>
      <c r="G3094" s="367"/>
      <c r="H3094" s="367"/>
      <c r="I3094" s="367"/>
      <c r="J3094" s="367"/>
      <c r="K3094" s="367"/>
      <c r="L3094" s="367"/>
      <c r="M3094" s="60" t="s">
        <v>13</v>
      </c>
      <c r="N3094" s="575">
        <v>327760</v>
      </c>
      <c r="O3094" s="367"/>
      <c r="P3094" s="367"/>
      <c r="Q3094" s="161" t="s">
        <v>189</v>
      </c>
    </row>
    <row r="3095" spans="2:17" x14ac:dyDescent="0.35">
      <c r="B3095" s="151" t="s">
        <v>18</v>
      </c>
      <c r="C3095" s="151" t="s">
        <v>18</v>
      </c>
      <c r="D3095" s="153" t="s">
        <v>18</v>
      </c>
      <c r="E3095" s="504" t="s">
        <v>32</v>
      </c>
      <c r="F3095" s="367"/>
      <c r="G3095" s="367"/>
      <c r="H3095" s="367"/>
      <c r="I3095" s="367"/>
      <c r="J3095" s="367"/>
      <c r="K3095" s="367"/>
      <c r="L3095" s="367"/>
      <c r="M3095" s="60" t="s">
        <v>13</v>
      </c>
      <c r="N3095" s="575">
        <v>327760</v>
      </c>
      <c r="O3095" s="367"/>
      <c r="P3095" s="367"/>
      <c r="Q3095" s="161" t="s">
        <v>189</v>
      </c>
    </row>
    <row r="3096" spans="2:17" x14ac:dyDescent="0.35">
      <c r="B3096" s="151" t="s">
        <v>18</v>
      </c>
      <c r="C3096" s="151" t="s">
        <v>18</v>
      </c>
      <c r="D3096" s="151" t="s">
        <v>18</v>
      </c>
      <c r="E3096" s="460" t="s">
        <v>33</v>
      </c>
      <c r="F3096" s="367"/>
      <c r="G3096" s="367"/>
      <c r="H3096" s="367"/>
      <c r="I3096" s="367"/>
      <c r="J3096" s="367"/>
      <c r="K3096" s="367"/>
      <c r="L3096" s="367"/>
      <c r="M3096" s="157" t="s">
        <v>190</v>
      </c>
      <c r="N3096" s="578">
        <v>231760</v>
      </c>
      <c r="O3096" s="367"/>
      <c r="P3096" s="367"/>
      <c r="Q3096" s="150" t="s">
        <v>189</v>
      </c>
    </row>
    <row r="3097" spans="2:17" x14ac:dyDescent="0.35">
      <c r="B3097" s="151" t="s">
        <v>18</v>
      </c>
      <c r="C3097" s="151" t="s">
        <v>18</v>
      </c>
      <c r="D3097" s="151" t="s">
        <v>18</v>
      </c>
      <c r="E3097" s="148" t="s">
        <v>18</v>
      </c>
      <c r="F3097" s="148" t="s">
        <v>18</v>
      </c>
      <c r="G3097" s="454" t="s">
        <v>1750</v>
      </c>
      <c r="H3097" s="367"/>
      <c r="I3097" s="367"/>
      <c r="J3097" s="367"/>
      <c r="K3097" s="367"/>
      <c r="L3097" s="367"/>
      <c r="M3097" s="151" t="s">
        <v>18</v>
      </c>
      <c r="N3097" s="460" t="s">
        <v>18</v>
      </c>
      <c r="O3097" s="367"/>
      <c r="P3097" s="367"/>
      <c r="Q3097" s="150" t="s">
        <v>18</v>
      </c>
    </row>
    <row r="3098" spans="2:17" x14ac:dyDescent="0.35">
      <c r="B3098" s="151" t="s">
        <v>18</v>
      </c>
      <c r="C3098" s="151" t="s">
        <v>18</v>
      </c>
      <c r="D3098" s="151" t="s">
        <v>18</v>
      </c>
      <c r="E3098" s="148" t="s">
        <v>18</v>
      </c>
      <c r="F3098" s="148" t="s">
        <v>18</v>
      </c>
      <c r="G3098" s="454" t="s">
        <v>1756</v>
      </c>
      <c r="H3098" s="367"/>
      <c r="I3098" s="367"/>
      <c r="J3098" s="367"/>
      <c r="K3098" s="367"/>
      <c r="L3098" s="367"/>
      <c r="M3098" s="151" t="s">
        <v>18</v>
      </c>
      <c r="N3098" s="460" t="s">
        <v>18</v>
      </c>
      <c r="O3098" s="367"/>
      <c r="P3098" s="367"/>
      <c r="Q3098" s="150" t="s">
        <v>18</v>
      </c>
    </row>
    <row r="3099" spans="2:17" x14ac:dyDescent="0.35">
      <c r="B3099" s="151" t="s">
        <v>18</v>
      </c>
      <c r="C3099" s="151" t="s">
        <v>18</v>
      </c>
      <c r="D3099" s="151" t="s">
        <v>18</v>
      </c>
      <c r="E3099" s="460" t="s">
        <v>35</v>
      </c>
      <c r="F3099" s="367"/>
      <c r="G3099" s="367"/>
      <c r="H3099" s="367"/>
      <c r="I3099" s="367"/>
      <c r="J3099" s="367"/>
      <c r="K3099" s="367"/>
      <c r="L3099" s="367"/>
      <c r="M3099" s="157" t="s">
        <v>190</v>
      </c>
      <c r="N3099" s="578">
        <v>96000</v>
      </c>
      <c r="O3099" s="367"/>
      <c r="P3099" s="367"/>
      <c r="Q3099" s="150" t="s">
        <v>189</v>
      </c>
    </row>
    <row r="3100" spans="2:17" x14ac:dyDescent="0.35">
      <c r="B3100" s="151" t="s">
        <v>18</v>
      </c>
      <c r="C3100" s="151" t="s">
        <v>18</v>
      </c>
      <c r="D3100" s="151" t="s">
        <v>18</v>
      </c>
      <c r="E3100" s="148" t="s">
        <v>18</v>
      </c>
      <c r="F3100" s="148" t="s">
        <v>18</v>
      </c>
      <c r="G3100" s="454" t="s">
        <v>1496</v>
      </c>
      <c r="H3100" s="367"/>
      <c r="I3100" s="367"/>
      <c r="J3100" s="367"/>
      <c r="K3100" s="367"/>
      <c r="L3100" s="367"/>
      <c r="M3100" s="151" t="s">
        <v>18</v>
      </c>
      <c r="N3100" s="460" t="s">
        <v>18</v>
      </c>
      <c r="O3100" s="367"/>
      <c r="P3100" s="367"/>
      <c r="Q3100" s="150" t="s">
        <v>18</v>
      </c>
    </row>
    <row r="3101" spans="2:17" x14ac:dyDescent="0.35">
      <c r="B3101" s="151" t="s">
        <v>18</v>
      </c>
      <c r="C3101" s="151" t="s">
        <v>18</v>
      </c>
      <c r="D3101" s="151" t="s">
        <v>18</v>
      </c>
      <c r="E3101" s="148" t="s">
        <v>18</v>
      </c>
      <c r="F3101" s="148" t="s">
        <v>18</v>
      </c>
      <c r="G3101" s="454" t="s">
        <v>1497</v>
      </c>
      <c r="H3101" s="367"/>
      <c r="I3101" s="367"/>
      <c r="J3101" s="367"/>
      <c r="K3101" s="367"/>
      <c r="L3101" s="367"/>
      <c r="M3101" s="151" t="s">
        <v>18</v>
      </c>
      <c r="N3101" s="460" t="s">
        <v>18</v>
      </c>
      <c r="O3101" s="367"/>
      <c r="P3101" s="367"/>
      <c r="Q3101" s="150" t="s">
        <v>18</v>
      </c>
    </row>
    <row r="3102" spans="2:17" x14ac:dyDescent="0.35">
      <c r="B3102" s="151" t="s">
        <v>18</v>
      </c>
      <c r="C3102" s="151" t="s">
        <v>18</v>
      </c>
      <c r="D3102" s="151" t="s">
        <v>18</v>
      </c>
      <c r="E3102" s="148" t="s">
        <v>18</v>
      </c>
      <c r="F3102" s="148" t="s">
        <v>18</v>
      </c>
      <c r="G3102" s="454" t="s">
        <v>1749</v>
      </c>
      <c r="H3102" s="367"/>
      <c r="I3102" s="367"/>
      <c r="J3102" s="367"/>
      <c r="K3102" s="367"/>
      <c r="L3102" s="367"/>
      <c r="M3102" s="151" t="s">
        <v>18</v>
      </c>
      <c r="N3102" s="460" t="s">
        <v>18</v>
      </c>
      <c r="O3102" s="367"/>
      <c r="P3102" s="367"/>
      <c r="Q3102" s="150" t="s">
        <v>18</v>
      </c>
    </row>
    <row r="3103" spans="2:17" x14ac:dyDescent="0.35">
      <c r="B3103" s="151" t="s">
        <v>18</v>
      </c>
      <c r="C3103" s="151" t="s">
        <v>18</v>
      </c>
      <c r="D3103" s="151" t="s">
        <v>18</v>
      </c>
      <c r="E3103" s="148" t="s">
        <v>18</v>
      </c>
      <c r="F3103" s="148" t="s">
        <v>18</v>
      </c>
      <c r="G3103" s="454" t="s">
        <v>1757</v>
      </c>
      <c r="H3103" s="367"/>
      <c r="I3103" s="367"/>
      <c r="J3103" s="367"/>
      <c r="K3103" s="367"/>
      <c r="L3103" s="367"/>
      <c r="M3103" s="151" t="s">
        <v>18</v>
      </c>
      <c r="N3103" s="460" t="s">
        <v>18</v>
      </c>
      <c r="O3103" s="367"/>
      <c r="P3103" s="367"/>
      <c r="Q3103" s="150" t="s">
        <v>18</v>
      </c>
    </row>
    <row r="3104" spans="2:17" x14ac:dyDescent="0.35">
      <c r="B3104" s="151" t="s">
        <v>18</v>
      </c>
      <c r="C3104" s="151" t="s">
        <v>18</v>
      </c>
      <c r="D3104" s="504" t="s">
        <v>38</v>
      </c>
      <c r="E3104" s="367"/>
      <c r="F3104" s="367"/>
      <c r="G3104" s="367"/>
      <c r="H3104" s="367"/>
      <c r="I3104" s="367"/>
      <c r="J3104" s="367"/>
      <c r="K3104" s="367"/>
      <c r="L3104" s="367"/>
      <c r="M3104" s="60" t="s">
        <v>13</v>
      </c>
      <c r="N3104" s="575">
        <v>700000</v>
      </c>
      <c r="O3104" s="367"/>
      <c r="P3104" s="367"/>
      <c r="Q3104" s="161" t="s">
        <v>189</v>
      </c>
    </row>
    <row r="3105" spans="2:17" x14ac:dyDescent="0.35">
      <c r="B3105" s="151" t="s">
        <v>18</v>
      </c>
      <c r="C3105" s="151" t="s">
        <v>18</v>
      </c>
      <c r="D3105" s="153" t="s">
        <v>18</v>
      </c>
      <c r="E3105" s="504" t="s">
        <v>134</v>
      </c>
      <c r="F3105" s="367"/>
      <c r="G3105" s="367"/>
      <c r="H3105" s="367"/>
      <c r="I3105" s="367"/>
      <c r="J3105" s="367"/>
      <c r="K3105" s="367"/>
      <c r="L3105" s="367"/>
      <c r="M3105" s="60" t="s">
        <v>13</v>
      </c>
      <c r="N3105" s="575">
        <v>600000</v>
      </c>
      <c r="O3105" s="367"/>
      <c r="P3105" s="367"/>
      <c r="Q3105" s="161" t="s">
        <v>189</v>
      </c>
    </row>
    <row r="3106" spans="2:17" x14ac:dyDescent="0.35">
      <c r="B3106" s="151" t="s">
        <v>18</v>
      </c>
      <c r="C3106" s="151" t="s">
        <v>18</v>
      </c>
      <c r="D3106" s="151" t="s">
        <v>18</v>
      </c>
      <c r="E3106" s="460" t="s">
        <v>137</v>
      </c>
      <c r="F3106" s="367"/>
      <c r="G3106" s="367"/>
      <c r="H3106" s="367"/>
      <c r="I3106" s="367"/>
      <c r="J3106" s="367"/>
      <c r="K3106" s="367"/>
      <c r="L3106" s="367"/>
      <c r="M3106" s="157" t="s">
        <v>190</v>
      </c>
      <c r="N3106" s="578">
        <v>600000</v>
      </c>
      <c r="O3106" s="367"/>
      <c r="P3106" s="367"/>
      <c r="Q3106" s="150" t="s">
        <v>189</v>
      </c>
    </row>
    <row r="3107" spans="2:17" x14ac:dyDescent="0.35">
      <c r="B3107" s="151" t="s">
        <v>18</v>
      </c>
      <c r="C3107" s="151" t="s">
        <v>18</v>
      </c>
      <c r="D3107" s="151" t="s">
        <v>18</v>
      </c>
      <c r="E3107" s="148" t="s">
        <v>18</v>
      </c>
      <c r="F3107" s="148" t="s">
        <v>18</v>
      </c>
      <c r="G3107" s="138" t="s">
        <v>1758</v>
      </c>
      <c r="H3107" s="138"/>
      <c r="I3107" s="138"/>
      <c r="J3107" s="138"/>
      <c r="K3107" s="138"/>
      <c r="L3107" s="138"/>
      <c r="M3107" s="151"/>
      <c r="N3107" s="460" t="s">
        <v>18</v>
      </c>
      <c r="O3107" s="367"/>
      <c r="P3107" s="367"/>
      <c r="Q3107" s="150" t="s">
        <v>18</v>
      </c>
    </row>
    <row r="3108" spans="2:17" x14ac:dyDescent="0.35">
      <c r="B3108" s="151"/>
      <c r="C3108" s="151"/>
      <c r="D3108" s="151"/>
      <c r="E3108" s="148"/>
      <c r="F3108" s="148"/>
      <c r="G3108" s="138" t="s">
        <v>2013</v>
      </c>
      <c r="H3108" s="138"/>
      <c r="I3108" s="138"/>
      <c r="J3108" s="138"/>
      <c r="K3108" s="138"/>
      <c r="L3108" s="138"/>
      <c r="M3108" s="151"/>
      <c r="N3108" s="460"/>
      <c r="O3108" s="367"/>
      <c r="P3108" s="367"/>
      <c r="Q3108" s="150"/>
    </row>
    <row r="3109" spans="2:17" s="173" customFormat="1" x14ac:dyDescent="0.35">
      <c r="B3109" s="179"/>
      <c r="C3109" s="179"/>
      <c r="D3109" s="179"/>
      <c r="E3109" s="174"/>
      <c r="F3109" s="174"/>
      <c r="G3109" s="138"/>
      <c r="H3109" s="138"/>
      <c r="I3109" s="138"/>
      <c r="J3109" s="138"/>
      <c r="K3109" s="138"/>
      <c r="L3109" s="138"/>
      <c r="M3109" s="179"/>
      <c r="N3109" s="179"/>
      <c r="Q3109" s="178"/>
    </row>
    <row r="3110" spans="2:17" x14ac:dyDescent="0.35">
      <c r="B3110" s="151" t="s">
        <v>18</v>
      </c>
      <c r="C3110" s="151" t="s">
        <v>18</v>
      </c>
      <c r="D3110" s="153" t="s">
        <v>18</v>
      </c>
      <c r="E3110" s="504" t="s">
        <v>145</v>
      </c>
      <c r="F3110" s="367"/>
      <c r="G3110" s="367"/>
      <c r="H3110" s="367"/>
      <c r="I3110" s="367"/>
      <c r="J3110" s="367"/>
      <c r="K3110" s="367"/>
      <c r="L3110" s="367"/>
      <c r="M3110" s="60" t="s">
        <v>13</v>
      </c>
      <c r="N3110" s="575">
        <v>100000</v>
      </c>
      <c r="O3110" s="367"/>
      <c r="P3110" s="367"/>
      <c r="Q3110" s="161" t="s">
        <v>189</v>
      </c>
    </row>
    <row r="3111" spans="2:17" x14ac:dyDescent="0.35">
      <c r="B3111" s="151" t="s">
        <v>18</v>
      </c>
      <c r="C3111" s="151" t="s">
        <v>18</v>
      </c>
      <c r="D3111" s="151" t="s">
        <v>18</v>
      </c>
      <c r="E3111" s="460" t="s">
        <v>147</v>
      </c>
      <c r="F3111" s="367"/>
      <c r="G3111" s="367"/>
      <c r="H3111" s="367"/>
      <c r="I3111" s="367"/>
      <c r="J3111" s="367"/>
      <c r="K3111" s="367"/>
      <c r="L3111" s="367"/>
      <c r="M3111" s="157" t="s">
        <v>190</v>
      </c>
      <c r="N3111" s="578">
        <v>100000</v>
      </c>
      <c r="O3111" s="367"/>
      <c r="P3111" s="367"/>
      <c r="Q3111" s="150" t="s">
        <v>189</v>
      </c>
    </row>
    <row r="3112" spans="2:17" x14ac:dyDescent="0.35">
      <c r="B3112" s="151" t="s">
        <v>18</v>
      </c>
      <c r="C3112" s="151" t="s">
        <v>18</v>
      </c>
      <c r="D3112" s="151" t="s">
        <v>18</v>
      </c>
      <c r="E3112" s="148" t="s">
        <v>18</v>
      </c>
      <c r="F3112" s="148" t="s">
        <v>18</v>
      </c>
      <c r="G3112" s="454" t="s">
        <v>1834</v>
      </c>
      <c r="H3112" s="454"/>
      <c r="I3112" s="454"/>
      <c r="J3112" s="454"/>
      <c r="K3112" s="454"/>
      <c r="L3112" s="454"/>
      <c r="M3112" s="151" t="s">
        <v>18</v>
      </c>
      <c r="N3112" s="460" t="s">
        <v>18</v>
      </c>
      <c r="O3112" s="460"/>
      <c r="P3112" s="460"/>
      <c r="Q3112" s="150" t="s">
        <v>18</v>
      </c>
    </row>
    <row r="3113" spans="2:17" x14ac:dyDescent="0.35">
      <c r="B3113" s="151"/>
      <c r="C3113" s="151"/>
      <c r="D3113" s="151"/>
      <c r="E3113" s="148"/>
      <c r="F3113" s="148"/>
      <c r="G3113" s="454"/>
      <c r="H3113" s="454"/>
      <c r="I3113" s="454"/>
      <c r="J3113" s="454"/>
      <c r="K3113" s="454"/>
      <c r="L3113" s="454"/>
      <c r="M3113" s="151"/>
      <c r="N3113" s="460"/>
      <c r="O3113" s="460"/>
      <c r="P3113" s="460"/>
      <c r="Q3113" s="150"/>
    </row>
    <row r="3114" spans="2:17" x14ac:dyDescent="0.35">
      <c r="B3114" s="574" t="s">
        <v>6</v>
      </c>
      <c r="C3114" s="367"/>
      <c r="D3114" s="367"/>
      <c r="E3114" s="367"/>
      <c r="F3114" s="367"/>
      <c r="G3114" s="367"/>
      <c r="H3114" s="367"/>
      <c r="I3114" s="367"/>
      <c r="J3114" s="367"/>
      <c r="K3114" s="367"/>
      <c r="L3114" s="367"/>
      <c r="M3114" s="367"/>
      <c r="N3114" s="367"/>
      <c r="O3114" s="367"/>
      <c r="P3114" s="367"/>
      <c r="Q3114" s="367"/>
    </row>
    <row r="3115" spans="2:17" x14ac:dyDescent="0.35">
      <c r="B3115" s="153" t="s">
        <v>18</v>
      </c>
      <c r="C3115" s="504" t="s">
        <v>204</v>
      </c>
      <c r="D3115" s="367"/>
      <c r="E3115" s="367"/>
      <c r="F3115" s="367"/>
      <c r="G3115" s="367"/>
      <c r="H3115" s="367"/>
      <c r="I3115" s="367"/>
      <c r="J3115" s="367"/>
      <c r="K3115" s="367"/>
      <c r="L3115" s="367"/>
      <c r="M3115" s="60" t="s">
        <v>13</v>
      </c>
      <c r="N3115" s="575">
        <v>787000</v>
      </c>
      <c r="O3115" s="367"/>
      <c r="P3115" s="367"/>
      <c r="Q3115" s="161" t="s">
        <v>189</v>
      </c>
    </row>
    <row r="3116" spans="2:17" x14ac:dyDescent="0.35">
      <c r="B3116" s="151" t="s">
        <v>18</v>
      </c>
      <c r="C3116" s="151" t="s">
        <v>18</v>
      </c>
      <c r="D3116" s="504" t="s">
        <v>38</v>
      </c>
      <c r="E3116" s="367"/>
      <c r="F3116" s="367"/>
      <c r="G3116" s="367"/>
      <c r="H3116" s="367"/>
      <c r="I3116" s="367"/>
      <c r="J3116" s="367"/>
      <c r="K3116" s="367"/>
      <c r="L3116" s="367"/>
      <c r="M3116" s="60" t="s">
        <v>13</v>
      </c>
      <c r="N3116" s="575">
        <v>787000</v>
      </c>
      <c r="O3116" s="367"/>
      <c r="P3116" s="367"/>
      <c r="Q3116" s="161" t="s">
        <v>189</v>
      </c>
    </row>
    <row r="3117" spans="2:17" x14ac:dyDescent="0.35">
      <c r="B3117" s="151" t="s">
        <v>18</v>
      </c>
      <c r="C3117" s="151" t="s">
        <v>18</v>
      </c>
      <c r="D3117" s="153" t="s">
        <v>18</v>
      </c>
      <c r="E3117" s="504" t="s">
        <v>43</v>
      </c>
      <c r="F3117" s="367"/>
      <c r="G3117" s="367"/>
      <c r="H3117" s="367"/>
      <c r="I3117" s="367"/>
      <c r="J3117" s="367"/>
      <c r="K3117" s="367"/>
      <c r="L3117" s="367"/>
      <c r="M3117" s="60" t="s">
        <v>13</v>
      </c>
      <c r="N3117" s="575">
        <v>787000</v>
      </c>
      <c r="O3117" s="367"/>
      <c r="P3117" s="367"/>
      <c r="Q3117" s="161" t="s">
        <v>189</v>
      </c>
    </row>
    <row r="3118" spans="2:17" x14ac:dyDescent="0.35">
      <c r="B3118" s="151" t="s">
        <v>18</v>
      </c>
      <c r="C3118" s="151" t="s">
        <v>18</v>
      </c>
      <c r="D3118" s="151" t="s">
        <v>18</v>
      </c>
      <c r="E3118" s="460" t="s">
        <v>46</v>
      </c>
      <c r="F3118" s="367"/>
      <c r="G3118" s="367"/>
      <c r="H3118" s="367"/>
      <c r="I3118" s="367"/>
      <c r="J3118" s="367"/>
      <c r="K3118" s="367"/>
      <c r="L3118" s="367"/>
      <c r="M3118" s="156" t="s">
        <v>18</v>
      </c>
      <c r="N3118" s="583" t="s">
        <v>18</v>
      </c>
      <c r="O3118" s="367"/>
      <c r="P3118" s="367"/>
      <c r="Q3118" s="62" t="s">
        <v>18</v>
      </c>
    </row>
    <row r="3119" spans="2:17" x14ac:dyDescent="0.35">
      <c r="B3119" s="151" t="s">
        <v>18</v>
      </c>
      <c r="C3119" s="151" t="s">
        <v>18</v>
      </c>
      <c r="D3119" s="151" t="s">
        <v>18</v>
      </c>
      <c r="E3119" s="151" t="s">
        <v>18</v>
      </c>
      <c r="F3119" s="398" t="s">
        <v>54</v>
      </c>
      <c r="G3119" s="367"/>
      <c r="H3119" s="367"/>
      <c r="I3119" s="367"/>
      <c r="J3119" s="367"/>
      <c r="K3119" s="367"/>
      <c r="L3119" s="367"/>
      <c r="M3119" s="40" t="s">
        <v>190</v>
      </c>
      <c r="N3119" s="500">
        <v>5000</v>
      </c>
      <c r="O3119" s="367"/>
      <c r="P3119" s="367"/>
      <c r="Q3119" s="51" t="s">
        <v>189</v>
      </c>
    </row>
    <row r="3120" spans="2:17" x14ac:dyDescent="0.35">
      <c r="B3120" s="151"/>
      <c r="C3120" s="151"/>
      <c r="D3120" s="151"/>
      <c r="E3120" s="148"/>
      <c r="F3120" s="148"/>
      <c r="G3120" s="454" t="s">
        <v>1893</v>
      </c>
      <c r="H3120" s="367"/>
      <c r="I3120" s="367"/>
      <c r="J3120" s="367"/>
      <c r="K3120" s="367"/>
      <c r="L3120" s="367"/>
      <c r="M3120" s="151"/>
      <c r="N3120" s="460"/>
      <c r="O3120" s="367"/>
      <c r="P3120" s="367"/>
      <c r="Q3120" s="150"/>
    </row>
    <row r="3121" spans="2:17" x14ac:dyDescent="0.35">
      <c r="B3121" s="151"/>
      <c r="C3121" s="151"/>
      <c r="D3121" s="151"/>
      <c r="E3121" s="148"/>
      <c r="F3121" s="148"/>
      <c r="G3121" s="454" t="s">
        <v>1911</v>
      </c>
      <c r="H3121" s="454"/>
      <c r="I3121" s="454"/>
      <c r="J3121" s="454"/>
      <c r="K3121" s="454"/>
      <c r="L3121" s="454"/>
      <c r="M3121" s="151"/>
      <c r="N3121" s="460"/>
      <c r="O3121" s="460"/>
      <c r="P3121" s="460"/>
      <c r="Q3121" s="150"/>
    </row>
    <row r="3122" spans="2:17" x14ac:dyDescent="0.35">
      <c r="B3122" s="151"/>
      <c r="C3122" s="151"/>
      <c r="D3122" s="151"/>
      <c r="E3122" s="148"/>
      <c r="F3122" s="148"/>
      <c r="G3122" s="454" t="s">
        <v>1912</v>
      </c>
      <c r="H3122" s="454"/>
      <c r="I3122" s="454"/>
      <c r="J3122" s="454"/>
      <c r="K3122" s="454"/>
      <c r="L3122" s="454"/>
      <c r="M3122" s="151"/>
      <c r="N3122" s="460"/>
      <c r="O3122" s="460"/>
      <c r="P3122" s="460"/>
      <c r="Q3122" s="150"/>
    </row>
    <row r="3123" spans="2:17" ht="21" customHeight="1" x14ac:dyDescent="0.35">
      <c r="B3123" s="151"/>
      <c r="C3123" s="151"/>
      <c r="D3123" s="151"/>
      <c r="E3123" s="148"/>
      <c r="F3123" s="148"/>
      <c r="G3123" s="172" t="s">
        <v>1907</v>
      </c>
      <c r="H3123" s="172"/>
      <c r="I3123" s="172"/>
      <c r="J3123" s="172"/>
      <c r="K3123" s="172"/>
      <c r="L3123" s="172"/>
      <c r="M3123" s="151"/>
      <c r="N3123" s="460"/>
      <c r="O3123" s="460"/>
      <c r="P3123" s="460"/>
      <c r="Q3123" s="150"/>
    </row>
    <row r="3124" spans="2:17" x14ac:dyDescent="0.35">
      <c r="B3124" s="151" t="s">
        <v>18</v>
      </c>
      <c r="C3124" s="151" t="s">
        <v>18</v>
      </c>
      <c r="D3124" s="151" t="s">
        <v>18</v>
      </c>
      <c r="E3124" s="151" t="s">
        <v>18</v>
      </c>
      <c r="F3124" s="398" t="s">
        <v>58</v>
      </c>
      <c r="G3124" s="367"/>
      <c r="H3124" s="367"/>
      <c r="I3124" s="367"/>
      <c r="J3124" s="367"/>
      <c r="K3124" s="367"/>
      <c r="L3124" s="367"/>
      <c r="M3124" s="40" t="s">
        <v>190</v>
      </c>
      <c r="N3124" s="500">
        <v>5000</v>
      </c>
      <c r="O3124" s="367"/>
      <c r="P3124" s="367"/>
      <c r="Q3124" s="51" t="s">
        <v>189</v>
      </c>
    </row>
    <row r="3125" spans="2:17" x14ac:dyDescent="0.35">
      <c r="B3125" s="151"/>
      <c r="C3125" s="151"/>
      <c r="D3125" s="151"/>
      <c r="E3125" s="148"/>
      <c r="F3125" s="148"/>
      <c r="G3125" s="454" t="s">
        <v>1910</v>
      </c>
      <c r="H3125" s="367"/>
      <c r="I3125" s="367"/>
      <c r="J3125" s="367"/>
      <c r="K3125" s="367"/>
      <c r="L3125" s="367"/>
      <c r="M3125" s="151"/>
      <c r="N3125" s="460"/>
      <c r="O3125" s="367"/>
      <c r="P3125" s="367"/>
      <c r="Q3125" s="150"/>
    </row>
    <row r="3126" spans="2:17" x14ac:dyDescent="0.35">
      <c r="B3126" s="151"/>
      <c r="C3126" s="151"/>
      <c r="D3126" s="151"/>
      <c r="E3126" s="148"/>
      <c r="F3126" s="148"/>
      <c r="G3126" s="454" t="s">
        <v>1913</v>
      </c>
      <c r="H3126" s="454"/>
      <c r="I3126" s="454"/>
      <c r="J3126" s="454"/>
      <c r="K3126" s="454"/>
      <c r="L3126" s="454"/>
      <c r="M3126" s="151"/>
      <c r="N3126" s="460"/>
      <c r="O3126" s="460"/>
      <c r="P3126" s="460"/>
      <c r="Q3126" s="150"/>
    </row>
    <row r="3127" spans="2:17" x14ac:dyDescent="0.35">
      <c r="B3127" s="151"/>
      <c r="C3127" s="151"/>
      <c r="D3127" s="151"/>
      <c r="E3127" s="148"/>
      <c r="F3127" s="148"/>
      <c r="G3127" s="454" t="s">
        <v>1914</v>
      </c>
      <c r="H3127" s="454"/>
      <c r="I3127" s="454"/>
      <c r="J3127" s="454"/>
      <c r="K3127" s="454"/>
      <c r="L3127" s="454"/>
      <c r="M3127" s="151"/>
      <c r="N3127" s="460"/>
      <c r="O3127" s="460"/>
      <c r="P3127" s="460"/>
      <c r="Q3127" s="150"/>
    </row>
    <row r="3128" spans="2:17" ht="21" customHeight="1" x14ac:dyDescent="0.35">
      <c r="B3128" s="151"/>
      <c r="C3128" s="151"/>
      <c r="D3128" s="151"/>
      <c r="E3128" s="148"/>
      <c r="F3128" s="148"/>
      <c r="G3128" s="172" t="s">
        <v>1915</v>
      </c>
      <c r="H3128" s="172"/>
      <c r="I3128" s="172"/>
      <c r="J3128" s="172"/>
      <c r="K3128" s="172"/>
      <c r="L3128" s="172"/>
      <c r="M3128" s="151"/>
      <c r="N3128" s="460"/>
      <c r="O3128" s="460"/>
      <c r="P3128" s="460"/>
      <c r="Q3128" s="150"/>
    </row>
    <row r="3129" spans="2:17" x14ac:dyDescent="0.35">
      <c r="B3129" s="151" t="s">
        <v>18</v>
      </c>
      <c r="C3129" s="151" t="s">
        <v>18</v>
      </c>
      <c r="D3129" s="151" t="s">
        <v>18</v>
      </c>
      <c r="E3129" s="151" t="s">
        <v>18</v>
      </c>
      <c r="F3129" s="398" t="s">
        <v>60</v>
      </c>
      <c r="G3129" s="367"/>
      <c r="H3129" s="367"/>
      <c r="I3129" s="367"/>
      <c r="J3129" s="367"/>
      <c r="K3129" s="367"/>
      <c r="L3129" s="367"/>
      <c r="M3129" s="40" t="s">
        <v>190</v>
      </c>
      <c r="N3129" s="500">
        <v>10000</v>
      </c>
      <c r="O3129" s="367"/>
      <c r="P3129" s="367"/>
      <c r="Q3129" s="51" t="s">
        <v>189</v>
      </c>
    </row>
    <row r="3130" spans="2:17" x14ac:dyDescent="0.35">
      <c r="B3130" s="151"/>
      <c r="C3130" s="151"/>
      <c r="D3130" s="151"/>
      <c r="E3130" s="148"/>
      <c r="F3130" s="148"/>
      <c r="G3130" s="454" t="s">
        <v>1916</v>
      </c>
      <c r="H3130" s="367"/>
      <c r="I3130" s="367"/>
      <c r="J3130" s="367"/>
      <c r="K3130" s="367"/>
      <c r="L3130" s="367"/>
      <c r="M3130" s="151"/>
      <c r="N3130" s="460"/>
      <c r="O3130" s="367"/>
      <c r="P3130" s="367"/>
      <c r="Q3130" s="150"/>
    </row>
    <row r="3131" spans="2:17" x14ac:dyDescent="0.35">
      <c r="B3131" s="151"/>
      <c r="C3131" s="151"/>
      <c r="D3131" s="151"/>
      <c r="E3131" s="148"/>
      <c r="F3131" s="148"/>
      <c r="G3131" s="454" t="s">
        <v>1917</v>
      </c>
      <c r="H3131" s="454"/>
      <c r="I3131" s="454"/>
      <c r="J3131" s="454"/>
      <c r="K3131" s="454"/>
      <c r="L3131" s="454"/>
      <c r="M3131" s="151"/>
      <c r="N3131" s="460"/>
      <c r="O3131" s="460"/>
      <c r="P3131" s="460"/>
      <c r="Q3131" s="150"/>
    </row>
    <row r="3132" spans="2:17" x14ac:dyDescent="0.35">
      <c r="B3132" s="151"/>
      <c r="C3132" s="151"/>
      <c r="D3132" s="151"/>
      <c r="E3132" s="148"/>
      <c r="F3132" s="148"/>
      <c r="G3132" s="454" t="s">
        <v>1897</v>
      </c>
      <c r="H3132" s="454"/>
      <c r="I3132" s="454"/>
      <c r="J3132" s="454"/>
      <c r="K3132" s="454"/>
      <c r="L3132" s="454"/>
      <c r="M3132" s="151"/>
      <c r="N3132" s="460"/>
      <c r="O3132" s="460"/>
      <c r="P3132" s="460"/>
      <c r="Q3132" s="150"/>
    </row>
    <row r="3133" spans="2:17" x14ac:dyDescent="0.35">
      <c r="B3133" s="151" t="s">
        <v>18</v>
      </c>
      <c r="C3133" s="151" t="s">
        <v>18</v>
      </c>
      <c r="D3133" s="151" t="s">
        <v>18</v>
      </c>
      <c r="E3133" s="151" t="s">
        <v>18</v>
      </c>
      <c r="F3133" s="398" t="s">
        <v>61</v>
      </c>
      <c r="G3133" s="367"/>
      <c r="H3133" s="367"/>
      <c r="I3133" s="367"/>
      <c r="J3133" s="367"/>
      <c r="K3133" s="367"/>
      <c r="L3133" s="367"/>
      <c r="M3133" s="40" t="s">
        <v>190</v>
      </c>
      <c r="N3133" s="500">
        <v>5000</v>
      </c>
      <c r="O3133" s="367"/>
      <c r="P3133" s="367"/>
      <c r="Q3133" s="51" t="s">
        <v>189</v>
      </c>
    </row>
    <row r="3134" spans="2:17" x14ac:dyDescent="0.35">
      <c r="B3134" s="151"/>
      <c r="C3134" s="151"/>
      <c r="D3134" s="151"/>
      <c r="E3134" s="148"/>
      <c r="F3134" s="148"/>
      <c r="G3134" s="454" t="s">
        <v>1918</v>
      </c>
      <c r="H3134" s="367"/>
      <c r="I3134" s="367"/>
      <c r="J3134" s="367"/>
      <c r="K3134" s="367"/>
      <c r="L3134" s="367"/>
      <c r="M3134" s="151"/>
      <c r="N3134" s="460"/>
      <c r="O3134" s="367"/>
      <c r="P3134" s="367"/>
      <c r="Q3134" s="150"/>
    </row>
    <row r="3135" spans="2:17" x14ac:dyDescent="0.35">
      <c r="B3135" s="151"/>
      <c r="C3135" s="151"/>
      <c r="D3135" s="151"/>
      <c r="E3135" s="148"/>
      <c r="F3135" s="148"/>
      <c r="G3135" s="454" t="s">
        <v>1919</v>
      </c>
      <c r="H3135" s="454"/>
      <c r="I3135" s="454"/>
      <c r="J3135" s="454"/>
      <c r="K3135" s="454"/>
      <c r="L3135" s="454"/>
      <c r="M3135" s="151"/>
      <c r="N3135" s="460"/>
      <c r="O3135" s="460"/>
      <c r="P3135" s="460"/>
      <c r="Q3135" s="150"/>
    </row>
    <row r="3136" spans="2:17" ht="21" customHeight="1" x14ac:dyDescent="0.35">
      <c r="B3136" s="151"/>
      <c r="C3136" s="151"/>
      <c r="D3136" s="151"/>
      <c r="E3136" s="148"/>
      <c r="F3136" s="148"/>
      <c r="G3136" s="172" t="s">
        <v>1906</v>
      </c>
      <c r="H3136" s="172"/>
      <c r="I3136" s="172"/>
      <c r="J3136" s="172"/>
      <c r="K3136" s="172"/>
      <c r="L3136" s="172"/>
      <c r="M3136" s="151"/>
      <c r="N3136" s="460"/>
      <c r="O3136" s="460"/>
      <c r="P3136" s="460"/>
      <c r="Q3136" s="150"/>
    </row>
    <row r="3137" spans="2:17" x14ac:dyDescent="0.35">
      <c r="B3137" s="151" t="s">
        <v>18</v>
      </c>
      <c r="C3137" s="151" t="s">
        <v>18</v>
      </c>
      <c r="D3137" s="151" t="s">
        <v>18</v>
      </c>
      <c r="E3137" s="151" t="s">
        <v>18</v>
      </c>
      <c r="F3137" s="398" t="s">
        <v>65</v>
      </c>
      <c r="G3137" s="367"/>
      <c r="H3137" s="367"/>
      <c r="I3137" s="367"/>
      <c r="J3137" s="367"/>
      <c r="K3137" s="367"/>
      <c r="L3137" s="367"/>
      <c r="M3137" s="40" t="s">
        <v>190</v>
      </c>
      <c r="N3137" s="500">
        <v>5000</v>
      </c>
      <c r="O3137" s="367"/>
      <c r="P3137" s="367"/>
      <c r="Q3137" s="51" t="s">
        <v>189</v>
      </c>
    </row>
    <row r="3138" spans="2:17" x14ac:dyDescent="0.35">
      <c r="B3138" s="151"/>
      <c r="C3138" s="151"/>
      <c r="D3138" s="151"/>
      <c r="E3138" s="148"/>
      <c r="F3138" s="148"/>
      <c r="G3138" s="454" t="s">
        <v>1920</v>
      </c>
      <c r="H3138" s="367"/>
      <c r="I3138" s="367"/>
      <c r="J3138" s="367"/>
      <c r="K3138" s="367"/>
      <c r="L3138" s="367"/>
      <c r="M3138" s="151"/>
      <c r="N3138" s="460"/>
      <c r="O3138" s="367"/>
      <c r="P3138" s="367"/>
      <c r="Q3138" s="150"/>
    </row>
    <row r="3139" spans="2:17" x14ac:dyDescent="0.35">
      <c r="B3139" s="151"/>
      <c r="C3139" s="151"/>
      <c r="D3139" s="151"/>
      <c r="E3139" s="148"/>
      <c r="F3139" s="148"/>
      <c r="G3139" s="454" t="s">
        <v>1921</v>
      </c>
      <c r="H3139" s="454"/>
      <c r="I3139" s="454"/>
      <c r="J3139" s="454"/>
      <c r="K3139" s="454"/>
      <c r="L3139" s="454"/>
      <c r="M3139" s="151"/>
      <c r="N3139" s="460"/>
      <c r="O3139" s="460"/>
      <c r="P3139" s="460"/>
      <c r="Q3139" s="150"/>
    </row>
    <row r="3140" spans="2:17" s="173" customFormat="1" x14ac:dyDescent="0.35">
      <c r="B3140" s="179"/>
      <c r="C3140" s="179"/>
      <c r="D3140" s="179"/>
      <c r="E3140" s="174"/>
      <c r="F3140" s="174"/>
      <c r="G3140" s="178"/>
      <c r="H3140" s="178"/>
      <c r="I3140" s="178"/>
      <c r="J3140" s="178"/>
      <c r="K3140" s="178"/>
      <c r="L3140" s="178"/>
      <c r="M3140" s="179"/>
      <c r="N3140" s="179"/>
      <c r="O3140" s="179"/>
      <c r="P3140" s="179"/>
      <c r="Q3140" s="178"/>
    </row>
    <row r="3141" spans="2:17" x14ac:dyDescent="0.35">
      <c r="B3141" s="151"/>
      <c r="C3141" s="151"/>
      <c r="D3141" s="151"/>
      <c r="E3141" s="148"/>
      <c r="F3141" s="148"/>
      <c r="G3141" s="454" t="s">
        <v>1922</v>
      </c>
      <c r="H3141" s="454"/>
      <c r="I3141" s="454"/>
      <c r="J3141" s="454"/>
      <c r="K3141" s="454"/>
      <c r="L3141" s="454"/>
      <c r="M3141" s="151"/>
      <c r="N3141" s="460"/>
      <c r="O3141" s="460"/>
      <c r="P3141" s="460"/>
      <c r="Q3141" s="150"/>
    </row>
    <row r="3142" spans="2:17" ht="21" customHeight="1" x14ac:dyDescent="0.35">
      <c r="B3142" s="151"/>
      <c r="C3142" s="151"/>
      <c r="D3142" s="151"/>
      <c r="E3142" s="148"/>
      <c r="F3142" s="148"/>
      <c r="G3142" s="172" t="s">
        <v>1923</v>
      </c>
      <c r="H3142" s="172"/>
      <c r="I3142" s="172"/>
      <c r="J3142" s="172"/>
      <c r="K3142" s="172"/>
      <c r="L3142" s="172"/>
      <c r="M3142" s="151"/>
      <c r="N3142" s="460"/>
      <c r="O3142" s="460"/>
      <c r="P3142" s="460"/>
      <c r="Q3142" s="150"/>
    </row>
    <row r="3143" spans="2:17" x14ac:dyDescent="0.35">
      <c r="B3143" s="151" t="s">
        <v>18</v>
      </c>
      <c r="C3143" s="151" t="s">
        <v>18</v>
      </c>
      <c r="D3143" s="151" t="s">
        <v>18</v>
      </c>
      <c r="E3143" s="151" t="s">
        <v>18</v>
      </c>
      <c r="F3143" s="398" t="s">
        <v>66</v>
      </c>
      <c r="G3143" s="367"/>
      <c r="H3143" s="367"/>
      <c r="I3143" s="367"/>
      <c r="J3143" s="367"/>
      <c r="K3143" s="367"/>
      <c r="L3143" s="367"/>
      <c r="M3143" s="40" t="s">
        <v>190</v>
      </c>
      <c r="N3143" s="500">
        <v>100000</v>
      </c>
      <c r="O3143" s="367"/>
      <c r="P3143" s="367"/>
      <c r="Q3143" s="51" t="s">
        <v>189</v>
      </c>
    </row>
    <row r="3144" spans="2:17" x14ac:dyDescent="0.35">
      <c r="B3144" s="151"/>
      <c r="C3144" s="151"/>
      <c r="D3144" s="151"/>
      <c r="E3144" s="148"/>
      <c r="F3144" s="148"/>
      <c r="G3144" s="454" t="s">
        <v>1924</v>
      </c>
      <c r="H3144" s="367"/>
      <c r="I3144" s="367"/>
      <c r="J3144" s="367"/>
      <c r="K3144" s="367"/>
      <c r="L3144" s="367"/>
      <c r="M3144" s="151"/>
      <c r="N3144" s="460"/>
      <c r="O3144" s="367"/>
      <c r="P3144" s="367"/>
      <c r="Q3144" s="150"/>
    </row>
    <row r="3145" spans="2:17" x14ac:dyDescent="0.35">
      <c r="B3145" s="151"/>
      <c r="C3145" s="151"/>
      <c r="D3145" s="151"/>
      <c r="E3145" s="148"/>
      <c r="F3145" s="148"/>
      <c r="G3145" s="454" t="s">
        <v>1925</v>
      </c>
      <c r="H3145" s="454"/>
      <c r="I3145" s="454"/>
      <c r="J3145" s="454"/>
      <c r="K3145" s="454"/>
      <c r="L3145" s="454"/>
      <c r="M3145" s="151"/>
      <c r="N3145" s="460"/>
      <c r="O3145" s="460"/>
      <c r="P3145" s="460"/>
      <c r="Q3145" s="150"/>
    </row>
    <row r="3146" spans="2:17" x14ac:dyDescent="0.35">
      <c r="B3146" s="151"/>
      <c r="C3146" s="151"/>
      <c r="D3146" s="151"/>
      <c r="E3146" s="148"/>
      <c r="F3146" s="148"/>
      <c r="G3146" s="454" t="s">
        <v>1926</v>
      </c>
      <c r="H3146" s="454"/>
      <c r="I3146" s="454"/>
      <c r="J3146" s="454"/>
      <c r="K3146" s="454"/>
      <c r="L3146" s="454"/>
      <c r="M3146" s="151"/>
      <c r="N3146" s="460"/>
      <c r="O3146" s="460"/>
      <c r="P3146" s="460"/>
      <c r="Q3146" s="150"/>
    </row>
    <row r="3147" spans="2:17" x14ac:dyDescent="0.35">
      <c r="B3147" s="151"/>
      <c r="C3147" s="151"/>
      <c r="D3147" s="151"/>
      <c r="E3147" s="148"/>
      <c r="F3147" s="148"/>
      <c r="G3147" s="454" t="s">
        <v>1898</v>
      </c>
      <c r="H3147" s="454"/>
      <c r="I3147" s="454"/>
      <c r="J3147" s="454"/>
      <c r="K3147" s="454"/>
      <c r="L3147" s="454"/>
      <c r="M3147" s="151"/>
      <c r="N3147" s="460"/>
      <c r="O3147" s="460"/>
      <c r="P3147" s="460"/>
      <c r="Q3147" s="150"/>
    </row>
    <row r="3148" spans="2:17" x14ac:dyDescent="0.35">
      <c r="B3148" s="151" t="s">
        <v>18</v>
      </c>
      <c r="C3148" s="151" t="s">
        <v>18</v>
      </c>
      <c r="D3148" s="151" t="s">
        <v>18</v>
      </c>
      <c r="E3148" s="151" t="s">
        <v>18</v>
      </c>
      <c r="F3148" s="398" t="s">
        <v>75</v>
      </c>
      <c r="G3148" s="367"/>
      <c r="H3148" s="367"/>
      <c r="I3148" s="367"/>
      <c r="J3148" s="367"/>
      <c r="K3148" s="367"/>
      <c r="L3148" s="367"/>
      <c r="M3148" s="40" t="s">
        <v>190</v>
      </c>
      <c r="N3148" s="500">
        <v>5000</v>
      </c>
      <c r="O3148" s="367"/>
      <c r="P3148" s="367"/>
      <c r="Q3148" s="51" t="s">
        <v>189</v>
      </c>
    </row>
    <row r="3149" spans="2:17" x14ac:dyDescent="0.35">
      <c r="B3149" s="151"/>
      <c r="C3149" s="151"/>
      <c r="D3149" s="151"/>
      <c r="E3149" s="148"/>
      <c r="F3149" s="148"/>
      <c r="G3149" s="454" t="s">
        <v>1927</v>
      </c>
      <c r="H3149" s="367"/>
      <c r="I3149" s="367"/>
      <c r="J3149" s="367"/>
      <c r="K3149" s="367"/>
      <c r="L3149" s="367"/>
      <c r="M3149" s="151"/>
      <c r="N3149" s="460"/>
      <c r="O3149" s="367"/>
      <c r="P3149" s="367"/>
      <c r="Q3149" s="150"/>
    </row>
    <row r="3150" spans="2:17" x14ac:dyDescent="0.35">
      <c r="B3150" s="151"/>
      <c r="C3150" s="151"/>
      <c r="D3150" s="151"/>
      <c r="E3150" s="148"/>
      <c r="F3150" s="148"/>
      <c r="G3150" s="454" t="s">
        <v>1928</v>
      </c>
      <c r="H3150" s="454"/>
      <c r="I3150" s="454"/>
      <c r="J3150" s="454"/>
      <c r="K3150" s="454"/>
      <c r="L3150" s="454"/>
      <c r="M3150" s="151"/>
      <c r="N3150" s="460"/>
      <c r="O3150" s="460"/>
      <c r="P3150" s="460"/>
      <c r="Q3150" s="150"/>
    </row>
    <row r="3151" spans="2:17" ht="21" customHeight="1" x14ac:dyDescent="0.35">
      <c r="B3151" s="151"/>
      <c r="C3151" s="151"/>
      <c r="D3151" s="151"/>
      <c r="E3151" s="148"/>
      <c r="F3151" s="148"/>
      <c r="G3151" s="172" t="s">
        <v>1909</v>
      </c>
      <c r="H3151" s="172"/>
      <c r="I3151" s="172"/>
      <c r="J3151" s="172"/>
      <c r="K3151" s="172"/>
      <c r="L3151" s="172"/>
      <c r="M3151" s="151"/>
      <c r="N3151" s="460"/>
      <c r="O3151" s="460"/>
      <c r="P3151" s="460"/>
      <c r="Q3151" s="150"/>
    </row>
    <row r="3152" spans="2:17" x14ac:dyDescent="0.35">
      <c r="B3152" s="151" t="s">
        <v>18</v>
      </c>
      <c r="C3152" s="151" t="s">
        <v>18</v>
      </c>
      <c r="D3152" s="151" t="s">
        <v>18</v>
      </c>
      <c r="E3152" s="151" t="s">
        <v>18</v>
      </c>
      <c r="F3152" s="398" t="s">
        <v>453</v>
      </c>
      <c r="G3152" s="367"/>
      <c r="H3152" s="367"/>
      <c r="I3152" s="367"/>
      <c r="J3152" s="367"/>
      <c r="K3152" s="367"/>
      <c r="L3152" s="367"/>
      <c r="M3152" s="40" t="s">
        <v>190</v>
      </c>
      <c r="N3152" s="500">
        <v>15000</v>
      </c>
      <c r="O3152" s="367"/>
      <c r="P3152" s="367"/>
      <c r="Q3152" s="51" t="s">
        <v>189</v>
      </c>
    </row>
    <row r="3153" spans="2:17" x14ac:dyDescent="0.35">
      <c r="B3153" s="151"/>
      <c r="C3153" s="151"/>
      <c r="D3153" s="151"/>
      <c r="E3153" s="148"/>
      <c r="F3153" s="148"/>
      <c r="G3153" s="454" t="s">
        <v>1930</v>
      </c>
      <c r="H3153" s="367"/>
      <c r="I3153" s="367"/>
      <c r="J3153" s="367"/>
      <c r="K3153" s="367"/>
      <c r="L3153" s="367"/>
      <c r="M3153" s="151"/>
      <c r="N3153" s="460"/>
      <c r="O3153" s="367"/>
      <c r="P3153" s="367"/>
      <c r="Q3153" s="150"/>
    </row>
    <row r="3154" spans="2:17" x14ac:dyDescent="0.35">
      <c r="B3154" s="151"/>
      <c r="C3154" s="151"/>
      <c r="D3154" s="151"/>
      <c r="E3154" s="148"/>
      <c r="F3154" s="148"/>
      <c r="G3154" s="454" t="s">
        <v>1931</v>
      </c>
      <c r="H3154" s="454"/>
      <c r="I3154" s="454"/>
      <c r="J3154" s="454"/>
      <c r="K3154" s="454"/>
      <c r="L3154" s="454"/>
      <c r="M3154" s="151"/>
      <c r="N3154" s="460"/>
      <c r="O3154" s="460"/>
      <c r="P3154" s="460"/>
      <c r="Q3154" s="150"/>
    </row>
    <row r="3155" spans="2:17" x14ac:dyDescent="0.35">
      <c r="B3155" s="151"/>
      <c r="C3155" s="151"/>
      <c r="D3155" s="151"/>
      <c r="E3155" s="148"/>
      <c r="F3155" s="148"/>
      <c r="G3155" s="454" t="s">
        <v>1899</v>
      </c>
      <c r="H3155" s="454"/>
      <c r="I3155" s="454"/>
      <c r="J3155" s="454"/>
      <c r="K3155" s="454"/>
      <c r="L3155" s="454"/>
      <c r="M3155" s="151"/>
      <c r="N3155" s="460"/>
      <c r="O3155" s="460"/>
      <c r="P3155" s="460"/>
      <c r="Q3155" s="150"/>
    </row>
    <row r="3156" spans="2:17" x14ac:dyDescent="0.35">
      <c r="B3156" s="151" t="s">
        <v>18</v>
      </c>
      <c r="C3156" s="151" t="s">
        <v>18</v>
      </c>
      <c r="D3156" s="151" t="s">
        <v>18</v>
      </c>
      <c r="E3156" s="151" t="s">
        <v>18</v>
      </c>
      <c r="F3156" s="398" t="s">
        <v>78</v>
      </c>
      <c r="G3156" s="367"/>
      <c r="H3156" s="367"/>
      <c r="I3156" s="367"/>
      <c r="J3156" s="367"/>
      <c r="K3156" s="367"/>
      <c r="L3156" s="367"/>
      <c r="M3156" s="40" t="s">
        <v>190</v>
      </c>
      <c r="N3156" s="500">
        <v>500000</v>
      </c>
      <c r="O3156" s="367"/>
      <c r="P3156" s="367"/>
      <c r="Q3156" s="51" t="s">
        <v>189</v>
      </c>
    </row>
    <row r="3157" spans="2:17" x14ac:dyDescent="0.35">
      <c r="B3157" s="151"/>
      <c r="C3157" s="151"/>
      <c r="D3157" s="151"/>
      <c r="E3157" s="148"/>
      <c r="F3157" s="148"/>
      <c r="G3157" s="454" t="s">
        <v>1932</v>
      </c>
      <c r="H3157" s="367"/>
      <c r="I3157" s="367"/>
      <c r="J3157" s="367"/>
      <c r="K3157" s="367"/>
      <c r="L3157" s="367"/>
      <c r="M3157" s="151"/>
      <c r="N3157" s="460"/>
      <c r="O3157" s="367"/>
      <c r="P3157" s="367"/>
      <c r="Q3157" s="150"/>
    </row>
    <row r="3158" spans="2:17" x14ac:dyDescent="0.35">
      <c r="B3158" s="151"/>
      <c r="C3158" s="151"/>
      <c r="D3158" s="151"/>
      <c r="E3158" s="148"/>
      <c r="F3158" s="148"/>
      <c r="G3158" s="454" t="s">
        <v>1933</v>
      </c>
      <c r="H3158" s="454"/>
      <c r="I3158" s="454"/>
      <c r="J3158" s="454"/>
      <c r="K3158" s="454"/>
      <c r="L3158" s="454"/>
      <c r="M3158" s="151"/>
      <c r="N3158" s="460"/>
      <c r="O3158" s="460"/>
      <c r="P3158" s="460"/>
      <c r="Q3158" s="150"/>
    </row>
    <row r="3159" spans="2:17" x14ac:dyDescent="0.35">
      <c r="B3159" s="151"/>
      <c r="C3159" s="151"/>
      <c r="D3159" s="151"/>
      <c r="E3159" s="148"/>
      <c r="F3159" s="148"/>
      <c r="G3159" s="454" t="s">
        <v>1934</v>
      </c>
      <c r="H3159" s="454"/>
      <c r="I3159" s="454"/>
      <c r="J3159" s="454"/>
      <c r="K3159" s="454"/>
      <c r="L3159" s="454"/>
      <c r="M3159" s="151"/>
      <c r="N3159" s="460"/>
      <c r="O3159" s="460"/>
      <c r="P3159" s="460"/>
      <c r="Q3159" s="150"/>
    </row>
    <row r="3160" spans="2:17" ht="21" customHeight="1" x14ac:dyDescent="0.35">
      <c r="B3160" s="151"/>
      <c r="C3160" s="151"/>
      <c r="D3160" s="151"/>
      <c r="E3160" s="148"/>
      <c r="F3160" s="148"/>
      <c r="G3160" s="172" t="s">
        <v>1907</v>
      </c>
      <c r="H3160" s="172"/>
      <c r="I3160" s="172"/>
      <c r="J3160" s="172"/>
      <c r="K3160" s="172"/>
      <c r="L3160" s="172"/>
      <c r="M3160" s="151"/>
      <c r="N3160" s="460"/>
      <c r="O3160" s="460"/>
      <c r="P3160" s="460"/>
      <c r="Q3160" s="150"/>
    </row>
    <row r="3161" spans="2:17" x14ac:dyDescent="0.35">
      <c r="B3161" s="151" t="s">
        <v>18</v>
      </c>
      <c r="C3161" s="151" t="s">
        <v>18</v>
      </c>
      <c r="D3161" s="151" t="s">
        <v>18</v>
      </c>
      <c r="E3161" s="151" t="s">
        <v>18</v>
      </c>
      <c r="F3161" s="398" t="s">
        <v>79</v>
      </c>
      <c r="G3161" s="367"/>
      <c r="H3161" s="367"/>
      <c r="I3161" s="367"/>
      <c r="J3161" s="367"/>
      <c r="K3161" s="367"/>
      <c r="L3161" s="367"/>
      <c r="M3161" s="40" t="s">
        <v>190</v>
      </c>
      <c r="N3161" s="500">
        <v>5000</v>
      </c>
      <c r="O3161" s="367"/>
      <c r="P3161" s="367"/>
      <c r="Q3161" s="51" t="s">
        <v>189</v>
      </c>
    </row>
    <row r="3162" spans="2:17" x14ac:dyDescent="0.35">
      <c r="B3162" s="151"/>
      <c r="C3162" s="151"/>
      <c r="D3162" s="151"/>
      <c r="E3162" s="148"/>
      <c r="F3162" s="148"/>
      <c r="G3162" s="454" t="s">
        <v>1935</v>
      </c>
      <c r="H3162" s="367"/>
      <c r="I3162" s="367"/>
      <c r="J3162" s="367"/>
      <c r="K3162" s="367"/>
      <c r="L3162" s="367"/>
      <c r="M3162" s="151"/>
      <c r="N3162" s="460"/>
      <c r="O3162" s="367"/>
      <c r="P3162" s="367"/>
      <c r="Q3162" s="150"/>
    </row>
    <row r="3163" spans="2:17" x14ac:dyDescent="0.35">
      <c r="B3163" s="151"/>
      <c r="C3163" s="151"/>
      <c r="D3163" s="151"/>
      <c r="E3163" s="148"/>
      <c r="F3163" s="148"/>
      <c r="G3163" s="454" t="s">
        <v>1936</v>
      </c>
      <c r="H3163" s="454"/>
      <c r="I3163" s="454"/>
      <c r="J3163" s="454"/>
      <c r="K3163" s="454"/>
      <c r="L3163" s="454"/>
      <c r="M3163" s="151"/>
      <c r="N3163" s="460"/>
      <c r="O3163" s="460"/>
      <c r="P3163" s="460"/>
      <c r="Q3163" s="150"/>
    </row>
    <row r="3164" spans="2:17" x14ac:dyDescent="0.35">
      <c r="B3164" s="151"/>
      <c r="C3164" s="151"/>
      <c r="D3164" s="151"/>
      <c r="E3164" s="148"/>
      <c r="F3164" s="148"/>
      <c r="G3164" s="454" t="s">
        <v>1937</v>
      </c>
      <c r="H3164" s="454"/>
      <c r="I3164" s="454"/>
      <c r="J3164" s="454"/>
      <c r="K3164" s="454"/>
      <c r="L3164" s="454"/>
      <c r="M3164" s="151"/>
      <c r="N3164" s="460"/>
      <c r="O3164" s="460"/>
      <c r="P3164" s="460"/>
      <c r="Q3164" s="150"/>
    </row>
    <row r="3165" spans="2:17" ht="21" customHeight="1" x14ac:dyDescent="0.35">
      <c r="B3165" s="151"/>
      <c r="C3165" s="151"/>
      <c r="D3165" s="151"/>
      <c r="E3165" s="148"/>
      <c r="F3165" s="148"/>
      <c r="G3165" s="172" t="s">
        <v>1906</v>
      </c>
      <c r="H3165" s="172"/>
      <c r="I3165" s="172"/>
      <c r="J3165" s="172"/>
      <c r="K3165" s="172"/>
      <c r="L3165" s="172"/>
      <c r="M3165" s="151"/>
      <c r="N3165" s="460"/>
      <c r="O3165" s="460"/>
      <c r="P3165" s="460"/>
      <c r="Q3165" s="150"/>
    </row>
    <row r="3166" spans="2:17" x14ac:dyDescent="0.35">
      <c r="B3166" s="151" t="s">
        <v>18</v>
      </c>
      <c r="C3166" s="151" t="s">
        <v>18</v>
      </c>
      <c r="D3166" s="151" t="s">
        <v>18</v>
      </c>
      <c r="E3166" s="151" t="s">
        <v>18</v>
      </c>
      <c r="F3166" s="398" t="s">
        <v>81</v>
      </c>
      <c r="G3166" s="367"/>
      <c r="H3166" s="367"/>
      <c r="I3166" s="367"/>
      <c r="J3166" s="367"/>
      <c r="K3166" s="367"/>
      <c r="L3166" s="367"/>
      <c r="M3166" s="40" t="s">
        <v>190</v>
      </c>
      <c r="N3166" s="500">
        <v>10000</v>
      </c>
      <c r="O3166" s="367"/>
      <c r="P3166" s="367"/>
      <c r="Q3166" s="51" t="s">
        <v>189</v>
      </c>
    </row>
    <row r="3167" spans="2:17" x14ac:dyDescent="0.35">
      <c r="B3167" s="151"/>
      <c r="C3167" s="151"/>
      <c r="D3167" s="151"/>
      <c r="E3167" s="148"/>
      <c r="F3167" s="148"/>
      <c r="G3167" s="454" t="s">
        <v>1938</v>
      </c>
      <c r="H3167" s="367"/>
      <c r="I3167" s="367"/>
      <c r="J3167" s="367"/>
      <c r="K3167" s="367"/>
      <c r="L3167" s="367"/>
      <c r="M3167" s="151"/>
      <c r="N3167" s="460"/>
      <c r="O3167" s="367"/>
      <c r="P3167" s="367"/>
      <c r="Q3167" s="150"/>
    </row>
    <row r="3168" spans="2:17" x14ac:dyDescent="0.35">
      <c r="B3168" s="151"/>
      <c r="C3168" s="151"/>
      <c r="D3168" s="151"/>
      <c r="E3168" s="148"/>
      <c r="F3168" s="148"/>
      <c r="G3168" s="454" t="s">
        <v>1939</v>
      </c>
      <c r="H3168" s="454"/>
      <c r="I3168" s="454"/>
      <c r="J3168" s="454"/>
      <c r="K3168" s="454"/>
      <c r="L3168" s="454"/>
      <c r="M3168" s="151"/>
      <c r="N3168" s="460"/>
      <c r="O3168" s="460"/>
      <c r="P3168" s="460"/>
      <c r="Q3168" s="150"/>
    </row>
    <row r="3169" spans="2:17" x14ac:dyDescent="0.35">
      <c r="B3169" s="151"/>
      <c r="C3169" s="151"/>
      <c r="D3169" s="151"/>
      <c r="E3169" s="148"/>
      <c r="F3169" s="148"/>
      <c r="G3169" s="454" t="s">
        <v>1940</v>
      </c>
      <c r="H3169" s="454"/>
      <c r="I3169" s="454"/>
      <c r="J3169" s="454"/>
      <c r="K3169" s="454"/>
      <c r="L3169" s="454"/>
      <c r="M3169" s="151"/>
      <c r="N3169" s="460"/>
      <c r="O3169" s="460"/>
      <c r="P3169" s="460"/>
      <c r="Q3169" s="150"/>
    </row>
    <row r="3170" spans="2:17" ht="21" customHeight="1" x14ac:dyDescent="0.35">
      <c r="B3170" s="151"/>
      <c r="C3170" s="151"/>
      <c r="D3170" s="151"/>
      <c r="E3170" s="148"/>
      <c r="F3170" s="148"/>
      <c r="G3170" s="454" t="s">
        <v>1898</v>
      </c>
      <c r="H3170" s="454"/>
      <c r="I3170" s="454"/>
      <c r="J3170" s="454"/>
      <c r="K3170" s="454"/>
      <c r="L3170" s="454"/>
      <c r="M3170" s="151"/>
      <c r="N3170" s="460"/>
      <c r="O3170" s="460"/>
      <c r="P3170" s="460"/>
      <c r="Q3170" s="150"/>
    </row>
    <row r="3171" spans="2:17" s="173" customFormat="1" ht="21" customHeight="1" x14ac:dyDescent="0.35">
      <c r="B3171" s="179"/>
      <c r="C3171" s="179"/>
      <c r="D3171" s="179"/>
      <c r="E3171" s="174"/>
      <c r="F3171" s="174"/>
      <c r="G3171" s="178"/>
      <c r="H3171" s="178"/>
      <c r="I3171" s="178"/>
      <c r="J3171" s="178"/>
      <c r="K3171" s="178"/>
      <c r="L3171" s="178"/>
      <c r="M3171" s="179"/>
      <c r="N3171" s="179"/>
      <c r="O3171" s="179"/>
      <c r="P3171" s="179"/>
      <c r="Q3171" s="178"/>
    </row>
    <row r="3172" spans="2:17" x14ac:dyDescent="0.35">
      <c r="B3172" s="151" t="s">
        <v>18</v>
      </c>
      <c r="C3172" s="151" t="s">
        <v>18</v>
      </c>
      <c r="D3172" s="151" t="s">
        <v>18</v>
      </c>
      <c r="E3172" s="151" t="s">
        <v>18</v>
      </c>
      <c r="F3172" s="398" t="s">
        <v>82</v>
      </c>
      <c r="G3172" s="367"/>
      <c r="H3172" s="367"/>
      <c r="I3172" s="367"/>
      <c r="J3172" s="367"/>
      <c r="K3172" s="367"/>
      <c r="L3172" s="367"/>
      <c r="M3172" s="40" t="s">
        <v>190</v>
      </c>
      <c r="N3172" s="500">
        <v>5000</v>
      </c>
      <c r="O3172" s="367"/>
      <c r="P3172" s="367"/>
      <c r="Q3172" s="51" t="s">
        <v>189</v>
      </c>
    </row>
    <row r="3173" spans="2:17" x14ac:dyDescent="0.35">
      <c r="B3173" s="151"/>
      <c r="C3173" s="151"/>
      <c r="D3173" s="151"/>
      <c r="E3173" s="148"/>
      <c r="F3173" s="148"/>
      <c r="G3173" s="454" t="s">
        <v>1941</v>
      </c>
      <c r="H3173" s="367"/>
      <c r="I3173" s="367"/>
      <c r="J3173" s="367"/>
      <c r="K3173" s="367"/>
      <c r="L3173" s="367"/>
      <c r="M3173" s="151"/>
      <c r="N3173" s="460"/>
      <c r="O3173" s="367"/>
      <c r="P3173" s="367"/>
      <c r="Q3173" s="150"/>
    </row>
    <row r="3174" spans="2:17" x14ac:dyDescent="0.35">
      <c r="B3174" s="151"/>
      <c r="C3174" s="151"/>
      <c r="D3174" s="151"/>
      <c r="E3174" s="148"/>
      <c r="F3174" s="148"/>
      <c r="G3174" s="454" t="s">
        <v>1929</v>
      </c>
      <c r="H3174" s="454"/>
      <c r="I3174" s="454"/>
      <c r="J3174" s="454"/>
      <c r="K3174" s="454"/>
      <c r="L3174" s="454"/>
      <c r="M3174" s="151"/>
      <c r="N3174" s="460"/>
      <c r="O3174" s="460"/>
      <c r="P3174" s="460"/>
      <c r="Q3174" s="150"/>
    </row>
    <row r="3175" spans="2:17" x14ac:dyDescent="0.35">
      <c r="B3175" s="151"/>
      <c r="C3175" s="151"/>
      <c r="D3175" s="151"/>
      <c r="E3175" s="148"/>
      <c r="F3175" s="148"/>
      <c r="G3175" s="454" t="s">
        <v>1896</v>
      </c>
      <c r="H3175" s="454"/>
      <c r="I3175" s="454"/>
      <c r="J3175" s="454"/>
      <c r="K3175" s="454"/>
      <c r="L3175" s="454"/>
      <c r="M3175" s="151"/>
      <c r="N3175" s="460"/>
      <c r="O3175" s="460"/>
      <c r="P3175" s="460"/>
      <c r="Q3175" s="150"/>
    </row>
    <row r="3176" spans="2:17" ht="21" customHeight="1" x14ac:dyDescent="0.35">
      <c r="B3176" s="151"/>
      <c r="C3176" s="151"/>
      <c r="D3176" s="151"/>
      <c r="E3176" s="148"/>
      <c r="F3176" s="148"/>
      <c r="G3176" s="172" t="s">
        <v>1905</v>
      </c>
      <c r="H3176" s="172"/>
      <c r="I3176" s="172"/>
      <c r="J3176" s="172"/>
      <c r="K3176" s="172"/>
      <c r="L3176" s="172"/>
      <c r="M3176" s="151"/>
      <c r="N3176" s="460"/>
      <c r="O3176" s="460"/>
      <c r="P3176" s="460"/>
      <c r="Q3176" s="150"/>
    </row>
    <row r="3177" spans="2:17" x14ac:dyDescent="0.35">
      <c r="B3177" s="151" t="s">
        <v>18</v>
      </c>
      <c r="C3177" s="151" t="s">
        <v>18</v>
      </c>
      <c r="D3177" s="151" t="s">
        <v>18</v>
      </c>
      <c r="E3177" s="151" t="s">
        <v>18</v>
      </c>
      <c r="F3177" s="398" t="s">
        <v>83</v>
      </c>
      <c r="G3177" s="367"/>
      <c r="H3177" s="367"/>
      <c r="I3177" s="367"/>
      <c r="J3177" s="367"/>
      <c r="K3177" s="367"/>
      <c r="L3177" s="367"/>
      <c r="M3177" s="40" t="s">
        <v>190</v>
      </c>
      <c r="N3177" s="500">
        <v>5000</v>
      </c>
      <c r="O3177" s="367"/>
      <c r="P3177" s="367"/>
      <c r="Q3177" s="51" t="s">
        <v>189</v>
      </c>
    </row>
    <row r="3178" spans="2:17" x14ac:dyDescent="0.35">
      <c r="B3178" s="151"/>
      <c r="C3178" s="151"/>
      <c r="D3178" s="151"/>
      <c r="E3178" s="148"/>
      <c r="F3178" s="148"/>
      <c r="G3178" s="454" t="s">
        <v>1942</v>
      </c>
      <c r="H3178" s="367"/>
      <c r="I3178" s="367"/>
      <c r="J3178" s="367"/>
      <c r="K3178" s="367"/>
      <c r="L3178" s="367"/>
      <c r="M3178" s="151"/>
      <c r="N3178" s="460"/>
      <c r="O3178" s="367"/>
      <c r="P3178" s="367"/>
      <c r="Q3178" s="150"/>
    </row>
    <row r="3179" spans="2:17" x14ac:dyDescent="0.35">
      <c r="B3179" s="151"/>
      <c r="C3179" s="151"/>
      <c r="D3179" s="151"/>
      <c r="E3179" s="148"/>
      <c r="F3179" s="148"/>
      <c r="G3179" s="454" t="s">
        <v>1943</v>
      </c>
      <c r="H3179" s="454"/>
      <c r="I3179" s="454"/>
      <c r="J3179" s="454"/>
      <c r="K3179" s="454"/>
      <c r="L3179" s="454"/>
      <c r="M3179" s="151"/>
      <c r="N3179" s="460"/>
      <c r="O3179" s="460"/>
      <c r="P3179" s="460"/>
      <c r="Q3179" s="150"/>
    </row>
    <row r="3180" spans="2:17" x14ac:dyDescent="0.35">
      <c r="B3180" s="151"/>
      <c r="C3180" s="151"/>
      <c r="D3180" s="151"/>
      <c r="E3180" s="148"/>
      <c r="F3180" s="148"/>
      <c r="G3180" s="454" t="s">
        <v>1945</v>
      </c>
      <c r="H3180" s="454"/>
      <c r="I3180" s="454"/>
      <c r="J3180" s="454"/>
      <c r="K3180" s="454"/>
      <c r="L3180" s="454"/>
      <c r="M3180" s="151"/>
      <c r="N3180" s="460"/>
      <c r="O3180" s="460"/>
      <c r="P3180" s="460"/>
      <c r="Q3180" s="150"/>
    </row>
    <row r="3181" spans="2:17" ht="21" customHeight="1" x14ac:dyDescent="0.35">
      <c r="B3181" s="151"/>
      <c r="C3181" s="151"/>
      <c r="D3181" s="151"/>
      <c r="E3181" s="148"/>
      <c r="F3181" s="148"/>
      <c r="G3181" s="172" t="s">
        <v>1944</v>
      </c>
      <c r="H3181" s="172"/>
      <c r="I3181" s="172"/>
      <c r="J3181" s="172"/>
      <c r="K3181" s="172"/>
      <c r="L3181" s="172"/>
      <c r="M3181" s="151"/>
      <c r="N3181" s="460"/>
      <c r="O3181" s="460"/>
      <c r="P3181" s="460"/>
      <c r="Q3181" s="150"/>
    </row>
    <row r="3182" spans="2:17" x14ac:dyDescent="0.35">
      <c r="B3182" s="151" t="s">
        <v>18</v>
      </c>
      <c r="C3182" s="151" t="s">
        <v>18</v>
      </c>
      <c r="D3182" s="151" t="s">
        <v>18</v>
      </c>
      <c r="E3182" s="151" t="s">
        <v>18</v>
      </c>
      <c r="F3182" s="398" t="s">
        <v>85</v>
      </c>
      <c r="G3182" s="367"/>
      <c r="H3182" s="367"/>
      <c r="I3182" s="367"/>
      <c r="J3182" s="367"/>
      <c r="K3182" s="367"/>
      <c r="L3182" s="367"/>
      <c r="M3182" s="40" t="s">
        <v>190</v>
      </c>
      <c r="N3182" s="500">
        <v>5000</v>
      </c>
      <c r="O3182" s="367"/>
      <c r="P3182" s="367"/>
      <c r="Q3182" s="51" t="s">
        <v>189</v>
      </c>
    </row>
    <row r="3183" spans="2:17" ht="21" customHeight="1" x14ac:dyDescent="0.35">
      <c r="B3183" s="151"/>
      <c r="C3183" s="151"/>
      <c r="D3183" s="151"/>
      <c r="E3183" s="148"/>
      <c r="F3183" s="148"/>
      <c r="G3183" s="454" t="s">
        <v>1947</v>
      </c>
      <c r="H3183" s="367"/>
      <c r="I3183" s="367"/>
      <c r="J3183" s="367"/>
      <c r="K3183" s="367"/>
      <c r="L3183" s="367"/>
      <c r="M3183" s="151"/>
      <c r="N3183" s="460"/>
      <c r="O3183" s="367"/>
      <c r="P3183" s="367"/>
      <c r="Q3183" s="150"/>
    </row>
    <row r="3184" spans="2:17" x14ac:dyDescent="0.35">
      <c r="B3184" s="151"/>
      <c r="C3184" s="151"/>
      <c r="D3184" s="151"/>
      <c r="E3184" s="148"/>
      <c r="F3184" s="148"/>
      <c r="G3184" s="454" t="s">
        <v>1948</v>
      </c>
      <c r="H3184" s="454"/>
      <c r="I3184" s="454"/>
      <c r="J3184" s="454"/>
      <c r="K3184" s="454"/>
      <c r="L3184" s="454"/>
      <c r="M3184" s="151"/>
      <c r="N3184" s="460"/>
      <c r="O3184" s="460"/>
      <c r="P3184" s="460"/>
      <c r="Q3184" s="150"/>
    </row>
    <row r="3185" spans="2:17" ht="21" customHeight="1" x14ac:dyDescent="0.35">
      <c r="B3185" s="151"/>
      <c r="C3185" s="151"/>
      <c r="D3185" s="151"/>
      <c r="E3185" s="148"/>
      <c r="F3185" s="148"/>
      <c r="G3185" s="454" t="s">
        <v>1949</v>
      </c>
      <c r="H3185" s="454"/>
      <c r="I3185" s="454"/>
      <c r="J3185" s="454"/>
      <c r="K3185" s="454"/>
      <c r="L3185" s="454"/>
      <c r="M3185" s="151"/>
      <c r="N3185" s="460"/>
      <c r="O3185" s="460"/>
      <c r="P3185" s="460"/>
      <c r="Q3185" s="150"/>
    </row>
    <row r="3186" spans="2:17" ht="21" customHeight="1" x14ac:dyDescent="0.35">
      <c r="B3186" s="151"/>
      <c r="C3186" s="151"/>
      <c r="D3186" s="151"/>
      <c r="E3186" s="148"/>
      <c r="F3186" s="148"/>
      <c r="G3186" s="172" t="s">
        <v>1946</v>
      </c>
      <c r="H3186" s="172"/>
      <c r="I3186" s="172"/>
      <c r="J3186" s="172"/>
      <c r="K3186" s="172"/>
      <c r="L3186" s="172"/>
      <c r="M3186" s="151"/>
      <c r="N3186" s="460"/>
      <c r="O3186" s="460"/>
      <c r="P3186" s="460"/>
      <c r="Q3186" s="150"/>
    </row>
    <row r="3187" spans="2:17" x14ac:dyDescent="0.35">
      <c r="B3187" s="151" t="s">
        <v>18</v>
      </c>
      <c r="C3187" s="151" t="s">
        <v>18</v>
      </c>
      <c r="D3187" s="151" t="s">
        <v>18</v>
      </c>
      <c r="E3187" s="151" t="s">
        <v>18</v>
      </c>
      <c r="F3187" s="398" t="s">
        <v>86</v>
      </c>
      <c r="G3187" s="367"/>
      <c r="H3187" s="367"/>
      <c r="I3187" s="367"/>
      <c r="J3187" s="367"/>
      <c r="K3187" s="367"/>
      <c r="L3187" s="367"/>
      <c r="M3187" s="40" t="s">
        <v>190</v>
      </c>
      <c r="N3187" s="500">
        <v>5000</v>
      </c>
      <c r="O3187" s="367"/>
      <c r="P3187" s="367"/>
      <c r="Q3187" s="51" t="s">
        <v>189</v>
      </c>
    </row>
    <row r="3188" spans="2:17" x14ac:dyDescent="0.35">
      <c r="B3188" s="151"/>
      <c r="C3188" s="151"/>
      <c r="D3188" s="151"/>
      <c r="E3188" s="148"/>
      <c r="F3188" s="148"/>
      <c r="G3188" s="454" t="s">
        <v>1950</v>
      </c>
      <c r="H3188" s="367"/>
      <c r="I3188" s="367"/>
      <c r="J3188" s="367"/>
      <c r="K3188" s="367"/>
      <c r="L3188" s="367"/>
      <c r="M3188" s="151"/>
      <c r="N3188" s="460"/>
      <c r="O3188" s="367"/>
      <c r="P3188" s="367"/>
      <c r="Q3188" s="150"/>
    </row>
    <row r="3189" spans="2:17" x14ac:dyDescent="0.35">
      <c r="B3189" s="151"/>
      <c r="C3189" s="151"/>
      <c r="D3189" s="151"/>
      <c r="E3189" s="148"/>
      <c r="F3189" s="148"/>
      <c r="G3189" s="454" t="s">
        <v>1951</v>
      </c>
      <c r="H3189" s="454"/>
      <c r="I3189" s="454"/>
      <c r="J3189" s="454"/>
      <c r="K3189" s="454"/>
      <c r="L3189" s="454"/>
      <c r="M3189" s="151"/>
      <c r="N3189" s="460"/>
      <c r="O3189" s="460"/>
      <c r="P3189" s="460"/>
      <c r="Q3189" s="150"/>
    </row>
    <row r="3190" spans="2:17" x14ac:dyDescent="0.35">
      <c r="B3190" s="151"/>
      <c r="C3190" s="151"/>
      <c r="D3190" s="151"/>
      <c r="E3190" s="148"/>
      <c r="F3190" s="148"/>
      <c r="G3190" s="454" t="s">
        <v>1952</v>
      </c>
      <c r="H3190" s="454"/>
      <c r="I3190" s="454"/>
      <c r="J3190" s="454"/>
      <c r="K3190" s="454"/>
      <c r="L3190" s="454"/>
      <c r="M3190" s="151"/>
      <c r="N3190" s="460"/>
      <c r="O3190" s="460"/>
      <c r="P3190" s="460"/>
      <c r="Q3190" s="150"/>
    </row>
    <row r="3191" spans="2:17" x14ac:dyDescent="0.35">
      <c r="B3191" s="151"/>
      <c r="C3191" s="151"/>
      <c r="D3191" s="151"/>
      <c r="E3191" s="148"/>
      <c r="F3191" s="148"/>
      <c r="G3191" s="454" t="s">
        <v>1897</v>
      </c>
      <c r="H3191" s="454"/>
      <c r="I3191" s="454"/>
      <c r="J3191" s="454"/>
      <c r="K3191" s="454"/>
      <c r="L3191" s="454"/>
      <c r="M3191" s="151"/>
      <c r="N3191" s="460"/>
      <c r="O3191" s="460"/>
      <c r="P3191" s="460"/>
      <c r="Q3191" s="150"/>
    </row>
    <row r="3192" spans="2:17" x14ac:dyDescent="0.35">
      <c r="B3192" s="151" t="s">
        <v>18</v>
      </c>
      <c r="C3192" s="151" t="s">
        <v>18</v>
      </c>
      <c r="D3192" s="151" t="s">
        <v>18</v>
      </c>
      <c r="E3192" s="151" t="s">
        <v>18</v>
      </c>
      <c r="F3192" s="398" t="s">
        <v>87</v>
      </c>
      <c r="G3192" s="367"/>
      <c r="H3192" s="367"/>
      <c r="I3192" s="367"/>
      <c r="J3192" s="367"/>
      <c r="K3192" s="367"/>
      <c r="L3192" s="367"/>
      <c r="M3192" s="40" t="s">
        <v>190</v>
      </c>
      <c r="N3192" s="500">
        <v>5000</v>
      </c>
      <c r="O3192" s="367"/>
      <c r="P3192" s="367"/>
      <c r="Q3192" s="51" t="s">
        <v>189</v>
      </c>
    </row>
    <row r="3193" spans="2:17" x14ac:dyDescent="0.35">
      <c r="B3193" s="151"/>
      <c r="C3193" s="151"/>
      <c r="D3193" s="151"/>
      <c r="E3193" s="148"/>
      <c r="F3193" s="148"/>
      <c r="G3193" s="454" t="s">
        <v>1953</v>
      </c>
      <c r="H3193" s="367"/>
      <c r="I3193" s="367"/>
      <c r="J3193" s="367"/>
      <c r="K3193" s="367"/>
      <c r="L3193" s="367"/>
      <c r="M3193" s="151"/>
      <c r="N3193" s="460"/>
      <c r="O3193" s="367"/>
      <c r="P3193" s="367"/>
      <c r="Q3193" s="150"/>
    </row>
    <row r="3194" spans="2:17" x14ac:dyDescent="0.35">
      <c r="B3194" s="151"/>
      <c r="C3194" s="151"/>
      <c r="D3194" s="151"/>
      <c r="E3194" s="148"/>
      <c r="F3194" s="148"/>
      <c r="G3194" s="454" t="s">
        <v>1954</v>
      </c>
      <c r="H3194" s="454"/>
      <c r="I3194" s="454"/>
      <c r="J3194" s="454"/>
      <c r="K3194" s="454"/>
      <c r="L3194" s="454"/>
      <c r="M3194" s="151"/>
      <c r="N3194" s="460"/>
      <c r="O3194" s="460"/>
      <c r="P3194" s="460"/>
      <c r="Q3194" s="150"/>
    </row>
    <row r="3195" spans="2:17" x14ac:dyDescent="0.35">
      <c r="B3195" s="151"/>
      <c r="C3195" s="151"/>
      <c r="D3195" s="151"/>
      <c r="E3195" s="148"/>
      <c r="F3195" s="148"/>
      <c r="G3195" s="454" t="s">
        <v>1955</v>
      </c>
      <c r="H3195" s="454"/>
      <c r="I3195" s="454"/>
      <c r="J3195" s="454"/>
      <c r="K3195" s="454"/>
      <c r="L3195" s="454"/>
      <c r="M3195" s="151"/>
      <c r="N3195" s="460"/>
      <c r="O3195" s="460"/>
      <c r="P3195" s="460"/>
      <c r="Q3195" s="150"/>
    </row>
    <row r="3196" spans="2:17" x14ac:dyDescent="0.35">
      <c r="B3196" s="151"/>
      <c r="C3196" s="151"/>
      <c r="D3196" s="151"/>
      <c r="E3196" s="148"/>
      <c r="F3196" s="148"/>
      <c r="G3196" s="454" t="s">
        <v>1956</v>
      </c>
      <c r="H3196" s="454"/>
      <c r="I3196" s="454"/>
      <c r="J3196" s="454"/>
      <c r="K3196" s="454"/>
      <c r="L3196" s="454"/>
      <c r="M3196" s="151"/>
      <c r="N3196" s="460"/>
      <c r="O3196" s="460"/>
      <c r="P3196" s="460"/>
      <c r="Q3196" s="150"/>
    </row>
    <row r="3197" spans="2:17" x14ac:dyDescent="0.35">
      <c r="B3197" s="151" t="s">
        <v>18</v>
      </c>
      <c r="C3197" s="151" t="s">
        <v>18</v>
      </c>
      <c r="D3197" s="151" t="s">
        <v>18</v>
      </c>
      <c r="E3197" s="151" t="s">
        <v>18</v>
      </c>
      <c r="F3197" s="398" t="s">
        <v>91</v>
      </c>
      <c r="G3197" s="367"/>
      <c r="H3197" s="367"/>
      <c r="I3197" s="367"/>
      <c r="J3197" s="367"/>
      <c r="K3197" s="367"/>
      <c r="L3197" s="367"/>
      <c r="M3197" s="40" t="s">
        <v>190</v>
      </c>
      <c r="N3197" s="500">
        <v>5000</v>
      </c>
      <c r="O3197" s="367"/>
      <c r="P3197" s="367"/>
      <c r="Q3197" s="51" t="s">
        <v>189</v>
      </c>
    </row>
    <row r="3198" spans="2:17" x14ac:dyDescent="0.35">
      <c r="B3198" s="151"/>
      <c r="C3198" s="151"/>
      <c r="D3198" s="151"/>
      <c r="E3198" s="148"/>
      <c r="F3198" s="148"/>
      <c r="G3198" s="454" t="s">
        <v>1957</v>
      </c>
      <c r="H3198" s="367"/>
      <c r="I3198" s="367"/>
      <c r="J3198" s="367"/>
      <c r="K3198" s="367"/>
      <c r="L3198" s="367"/>
      <c r="M3198" s="151"/>
      <c r="N3198" s="460"/>
      <c r="O3198" s="367"/>
      <c r="P3198" s="367"/>
      <c r="Q3198" s="150"/>
    </row>
    <row r="3199" spans="2:17" x14ac:dyDescent="0.35">
      <c r="B3199" s="151"/>
      <c r="C3199" s="151"/>
      <c r="D3199" s="151"/>
      <c r="E3199" s="148"/>
      <c r="F3199" s="148"/>
      <c r="G3199" s="454" t="s">
        <v>1958</v>
      </c>
      <c r="H3199" s="454"/>
      <c r="I3199" s="454"/>
      <c r="J3199" s="454"/>
      <c r="K3199" s="454"/>
      <c r="L3199" s="454"/>
      <c r="M3199" s="151"/>
      <c r="N3199" s="460"/>
      <c r="O3199" s="460"/>
      <c r="P3199" s="460"/>
      <c r="Q3199" s="150"/>
    </row>
    <row r="3200" spans="2:17" x14ac:dyDescent="0.35">
      <c r="B3200" s="151"/>
      <c r="C3200" s="151"/>
      <c r="D3200" s="151"/>
      <c r="E3200" s="148"/>
      <c r="F3200" s="148"/>
      <c r="G3200" s="454" t="s">
        <v>1959</v>
      </c>
      <c r="H3200" s="454"/>
      <c r="I3200" s="454"/>
      <c r="J3200" s="454"/>
      <c r="K3200" s="454"/>
      <c r="L3200" s="454"/>
      <c r="M3200" s="151"/>
      <c r="N3200" s="460"/>
      <c r="O3200" s="460"/>
      <c r="P3200" s="460"/>
      <c r="Q3200" s="150"/>
    </row>
    <row r="3201" spans="2:17" x14ac:dyDescent="0.35">
      <c r="B3201" s="151"/>
      <c r="C3201" s="151"/>
      <c r="D3201" s="151"/>
      <c r="E3201" s="148"/>
      <c r="F3201" s="148"/>
      <c r="G3201" s="454" t="s">
        <v>1900</v>
      </c>
      <c r="H3201" s="454"/>
      <c r="I3201" s="454"/>
      <c r="J3201" s="454"/>
      <c r="K3201" s="454"/>
      <c r="L3201" s="454"/>
      <c r="M3201" s="151"/>
      <c r="N3201" s="460"/>
      <c r="O3201" s="460"/>
      <c r="P3201" s="460"/>
      <c r="Q3201" s="150"/>
    </row>
    <row r="3202" spans="2:17" s="173" customFormat="1" x14ac:dyDescent="0.35">
      <c r="B3202" s="179"/>
      <c r="C3202" s="179"/>
      <c r="D3202" s="179"/>
      <c r="E3202" s="174"/>
      <c r="F3202" s="174"/>
      <c r="G3202" s="178"/>
      <c r="H3202" s="178"/>
      <c r="I3202" s="178"/>
      <c r="J3202" s="178"/>
      <c r="K3202" s="178"/>
      <c r="L3202" s="178"/>
      <c r="M3202" s="179"/>
      <c r="N3202" s="179"/>
      <c r="O3202" s="179"/>
      <c r="P3202" s="179"/>
      <c r="Q3202" s="178"/>
    </row>
    <row r="3203" spans="2:17" x14ac:dyDescent="0.35">
      <c r="B3203" s="151" t="s">
        <v>18</v>
      </c>
      <c r="C3203" s="151" t="s">
        <v>18</v>
      </c>
      <c r="D3203" s="151" t="s">
        <v>18</v>
      </c>
      <c r="E3203" s="151" t="s">
        <v>18</v>
      </c>
      <c r="F3203" s="398" t="s">
        <v>1901</v>
      </c>
      <c r="G3203" s="367"/>
      <c r="H3203" s="367"/>
      <c r="I3203" s="367"/>
      <c r="J3203" s="367"/>
      <c r="K3203" s="367"/>
      <c r="L3203" s="367"/>
      <c r="M3203" s="40"/>
      <c r="N3203" s="500"/>
      <c r="O3203" s="367"/>
      <c r="P3203" s="367"/>
      <c r="Q3203" s="51"/>
    </row>
    <row r="3204" spans="2:17" x14ac:dyDescent="0.35">
      <c r="B3204" s="151" t="s">
        <v>18</v>
      </c>
      <c r="C3204" s="151" t="s">
        <v>18</v>
      </c>
      <c r="D3204" s="151" t="s">
        <v>18</v>
      </c>
      <c r="E3204" s="151" t="s">
        <v>18</v>
      </c>
      <c r="F3204" s="398" t="s">
        <v>1902</v>
      </c>
      <c r="G3204" s="367"/>
      <c r="H3204" s="367"/>
      <c r="I3204" s="367"/>
      <c r="J3204" s="367"/>
      <c r="K3204" s="367"/>
      <c r="L3204" s="367"/>
      <c r="M3204" s="40" t="s">
        <v>190</v>
      </c>
      <c r="N3204" s="500">
        <v>22000</v>
      </c>
      <c r="O3204" s="367"/>
      <c r="P3204" s="367"/>
      <c r="Q3204" s="51" t="s">
        <v>189</v>
      </c>
    </row>
    <row r="3205" spans="2:17" x14ac:dyDescent="0.35">
      <c r="B3205" s="151"/>
      <c r="C3205" s="151"/>
      <c r="D3205" s="151"/>
      <c r="E3205" s="148"/>
      <c r="F3205" s="148"/>
      <c r="G3205" s="454" t="s">
        <v>1960</v>
      </c>
      <c r="H3205" s="367"/>
      <c r="I3205" s="367"/>
      <c r="J3205" s="367"/>
      <c r="K3205" s="367"/>
      <c r="L3205" s="367"/>
      <c r="M3205" s="151"/>
      <c r="N3205" s="460"/>
      <c r="O3205" s="367"/>
      <c r="P3205" s="367"/>
      <c r="Q3205" s="150"/>
    </row>
    <row r="3206" spans="2:17" x14ac:dyDescent="0.35">
      <c r="B3206" s="151"/>
      <c r="C3206" s="151"/>
      <c r="D3206" s="151"/>
      <c r="E3206" s="148"/>
      <c r="F3206" s="148"/>
      <c r="G3206" s="454" t="s">
        <v>1961</v>
      </c>
      <c r="H3206" s="454"/>
      <c r="I3206" s="454"/>
      <c r="J3206" s="454"/>
      <c r="K3206" s="454"/>
      <c r="L3206" s="454"/>
      <c r="M3206" s="151"/>
      <c r="N3206" s="460"/>
      <c r="O3206" s="460"/>
      <c r="P3206" s="460"/>
      <c r="Q3206" s="150"/>
    </row>
    <row r="3207" spans="2:17" x14ac:dyDescent="0.35">
      <c r="B3207" s="151"/>
      <c r="C3207" s="151"/>
      <c r="D3207" s="151"/>
      <c r="E3207" s="148"/>
      <c r="F3207" s="148"/>
      <c r="G3207" s="454" t="s">
        <v>1963</v>
      </c>
      <c r="H3207" s="454"/>
      <c r="I3207" s="454"/>
      <c r="J3207" s="454"/>
      <c r="K3207" s="454"/>
      <c r="L3207" s="454"/>
      <c r="M3207" s="151"/>
      <c r="N3207" s="460"/>
      <c r="O3207" s="460"/>
      <c r="P3207" s="460"/>
      <c r="Q3207" s="150"/>
    </row>
    <row r="3208" spans="2:17" x14ac:dyDescent="0.35">
      <c r="B3208" s="151"/>
      <c r="C3208" s="151"/>
      <c r="D3208" s="151"/>
      <c r="E3208" s="148"/>
      <c r="F3208" s="148"/>
      <c r="G3208" s="454" t="s">
        <v>1962</v>
      </c>
      <c r="H3208" s="454"/>
      <c r="I3208" s="454"/>
      <c r="J3208" s="454"/>
      <c r="K3208" s="454"/>
      <c r="L3208" s="454"/>
      <c r="M3208" s="151"/>
      <c r="N3208" s="460"/>
      <c r="O3208" s="460"/>
      <c r="P3208" s="460"/>
      <c r="Q3208" s="150"/>
    </row>
    <row r="3209" spans="2:17" x14ac:dyDescent="0.35">
      <c r="B3209" s="151" t="s">
        <v>18</v>
      </c>
      <c r="C3209" s="151" t="s">
        <v>18</v>
      </c>
      <c r="D3209" s="151" t="s">
        <v>18</v>
      </c>
      <c r="E3209" s="151" t="s">
        <v>18</v>
      </c>
      <c r="F3209" s="398" t="s">
        <v>99</v>
      </c>
      <c r="G3209" s="367"/>
      <c r="H3209" s="367"/>
      <c r="I3209" s="367"/>
      <c r="J3209" s="367"/>
      <c r="K3209" s="367"/>
      <c r="L3209" s="367"/>
      <c r="M3209" s="40" t="s">
        <v>190</v>
      </c>
      <c r="N3209" s="500">
        <v>5000</v>
      </c>
      <c r="O3209" s="367"/>
      <c r="P3209" s="367"/>
      <c r="Q3209" s="51" t="s">
        <v>189</v>
      </c>
    </row>
    <row r="3210" spans="2:17" x14ac:dyDescent="0.35">
      <c r="B3210" s="151"/>
      <c r="C3210" s="151"/>
      <c r="D3210" s="151"/>
      <c r="E3210" s="148"/>
      <c r="F3210" s="148"/>
      <c r="G3210" s="454" t="s">
        <v>1964</v>
      </c>
      <c r="H3210" s="367"/>
      <c r="I3210" s="367"/>
      <c r="J3210" s="367"/>
      <c r="K3210" s="367"/>
      <c r="L3210" s="367"/>
      <c r="M3210" s="151"/>
      <c r="N3210" s="460"/>
      <c r="O3210" s="367"/>
      <c r="P3210" s="367"/>
      <c r="Q3210" s="150"/>
    </row>
    <row r="3211" spans="2:17" x14ac:dyDescent="0.35">
      <c r="B3211" s="151"/>
      <c r="C3211" s="151"/>
      <c r="D3211" s="151"/>
      <c r="E3211" s="148"/>
      <c r="F3211" s="148"/>
      <c r="G3211" s="454" t="s">
        <v>1965</v>
      </c>
      <c r="H3211" s="454"/>
      <c r="I3211" s="454"/>
      <c r="J3211" s="454"/>
      <c r="K3211" s="454"/>
      <c r="L3211" s="454"/>
      <c r="M3211" s="151"/>
      <c r="N3211" s="460"/>
      <c r="O3211" s="460"/>
      <c r="P3211" s="460"/>
      <c r="Q3211" s="150"/>
    </row>
    <row r="3212" spans="2:17" x14ac:dyDescent="0.35">
      <c r="B3212" s="151"/>
      <c r="C3212" s="151"/>
      <c r="D3212" s="151"/>
      <c r="E3212" s="148"/>
      <c r="F3212" s="148"/>
      <c r="G3212" s="454" t="s">
        <v>1966</v>
      </c>
      <c r="H3212" s="454"/>
      <c r="I3212" s="454"/>
      <c r="J3212" s="454"/>
      <c r="K3212" s="454"/>
      <c r="L3212" s="454"/>
      <c r="M3212" s="151"/>
      <c r="N3212" s="460"/>
      <c r="O3212" s="460"/>
      <c r="P3212" s="460"/>
      <c r="Q3212" s="150"/>
    </row>
    <row r="3213" spans="2:17" ht="21" customHeight="1" x14ac:dyDescent="0.35">
      <c r="B3213" s="151"/>
      <c r="C3213" s="151"/>
      <c r="D3213" s="151"/>
      <c r="E3213" s="148"/>
      <c r="F3213" s="148"/>
      <c r="G3213" s="172" t="s">
        <v>1967</v>
      </c>
      <c r="H3213" s="172"/>
      <c r="I3213" s="172"/>
      <c r="J3213" s="172"/>
      <c r="K3213" s="172"/>
      <c r="L3213" s="172"/>
      <c r="M3213" s="151"/>
      <c r="N3213" s="460"/>
      <c r="O3213" s="460"/>
      <c r="P3213" s="460"/>
      <c r="Q3213" s="150"/>
    </row>
    <row r="3214" spans="2:17" x14ac:dyDescent="0.35">
      <c r="B3214" s="151" t="s">
        <v>18</v>
      </c>
      <c r="C3214" s="151" t="s">
        <v>18</v>
      </c>
      <c r="D3214" s="151" t="s">
        <v>18</v>
      </c>
      <c r="E3214" s="151" t="s">
        <v>18</v>
      </c>
      <c r="F3214" s="398" t="s">
        <v>100</v>
      </c>
      <c r="G3214" s="367"/>
      <c r="H3214" s="367"/>
      <c r="I3214" s="367"/>
      <c r="J3214" s="367"/>
      <c r="K3214" s="367"/>
      <c r="L3214" s="367"/>
      <c r="M3214" s="40" t="s">
        <v>190</v>
      </c>
      <c r="N3214" s="500">
        <v>5000</v>
      </c>
      <c r="O3214" s="367"/>
      <c r="P3214" s="367"/>
      <c r="Q3214" s="51" t="s">
        <v>189</v>
      </c>
    </row>
    <row r="3215" spans="2:17" ht="21" customHeight="1" x14ac:dyDescent="0.35">
      <c r="B3215" s="151"/>
      <c r="C3215" s="151"/>
      <c r="D3215" s="151"/>
      <c r="E3215" s="148"/>
      <c r="F3215" s="148"/>
      <c r="G3215" s="454" t="s">
        <v>1968</v>
      </c>
      <c r="H3215" s="367"/>
      <c r="I3215" s="367"/>
      <c r="J3215" s="367"/>
      <c r="K3215" s="367"/>
      <c r="L3215" s="367"/>
      <c r="M3215" s="151"/>
      <c r="N3215" s="460"/>
      <c r="O3215" s="367"/>
      <c r="P3215" s="367"/>
      <c r="Q3215" s="150"/>
    </row>
    <row r="3216" spans="2:17" ht="21" customHeight="1" x14ac:dyDescent="0.35">
      <c r="B3216" s="151"/>
      <c r="C3216" s="151"/>
      <c r="D3216" s="151"/>
      <c r="E3216" s="148"/>
      <c r="F3216" s="148"/>
      <c r="G3216" s="454" t="s">
        <v>1965</v>
      </c>
      <c r="H3216" s="454"/>
      <c r="I3216" s="454"/>
      <c r="J3216" s="454"/>
      <c r="K3216" s="454"/>
      <c r="L3216" s="454"/>
      <c r="M3216" s="151"/>
      <c r="N3216" s="460"/>
      <c r="O3216" s="460"/>
      <c r="P3216" s="460"/>
      <c r="Q3216" s="150"/>
    </row>
    <row r="3217" spans="2:17" ht="21" customHeight="1" x14ac:dyDescent="0.35">
      <c r="B3217" s="151"/>
      <c r="C3217" s="151"/>
      <c r="D3217" s="151"/>
      <c r="E3217" s="148"/>
      <c r="F3217" s="148"/>
      <c r="G3217" s="454" t="s">
        <v>1966</v>
      </c>
      <c r="H3217" s="454"/>
      <c r="I3217" s="454"/>
      <c r="J3217" s="454"/>
      <c r="K3217" s="454"/>
      <c r="L3217" s="454"/>
      <c r="M3217" s="151"/>
      <c r="N3217" s="460"/>
      <c r="O3217" s="460"/>
      <c r="P3217" s="460"/>
      <c r="Q3217" s="150"/>
    </row>
    <row r="3218" spans="2:17" ht="21" customHeight="1" x14ac:dyDescent="0.35">
      <c r="B3218" s="151"/>
      <c r="C3218" s="151"/>
      <c r="D3218" s="151"/>
      <c r="E3218" s="148"/>
      <c r="F3218" s="148"/>
      <c r="G3218" s="172" t="s">
        <v>1967</v>
      </c>
      <c r="H3218" s="172"/>
      <c r="I3218" s="172"/>
      <c r="J3218" s="172"/>
      <c r="K3218" s="172"/>
      <c r="L3218" s="172"/>
      <c r="M3218" s="151"/>
      <c r="N3218" s="460"/>
      <c r="O3218" s="460"/>
      <c r="P3218" s="460"/>
      <c r="Q3218" s="150"/>
    </row>
    <row r="3219" spans="2:17" x14ac:dyDescent="0.35">
      <c r="B3219" s="151" t="s">
        <v>18</v>
      </c>
      <c r="C3219" s="151" t="s">
        <v>18</v>
      </c>
      <c r="D3219" s="151" t="s">
        <v>18</v>
      </c>
      <c r="E3219" s="151" t="s">
        <v>18</v>
      </c>
      <c r="F3219" s="398" t="s">
        <v>101</v>
      </c>
      <c r="G3219" s="367"/>
      <c r="H3219" s="367"/>
      <c r="I3219" s="367"/>
      <c r="J3219" s="367"/>
      <c r="K3219" s="367"/>
      <c r="L3219" s="367"/>
      <c r="M3219" s="40" t="s">
        <v>190</v>
      </c>
      <c r="N3219" s="500">
        <v>5000</v>
      </c>
      <c r="O3219" s="367"/>
      <c r="P3219" s="367"/>
      <c r="Q3219" s="51" t="s">
        <v>189</v>
      </c>
    </row>
    <row r="3220" spans="2:17" ht="21" customHeight="1" x14ac:dyDescent="0.35">
      <c r="B3220" s="151"/>
      <c r="C3220" s="151"/>
      <c r="D3220" s="151"/>
      <c r="E3220" s="148"/>
      <c r="F3220" s="148"/>
      <c r="G3220" s="454" t="s">
        <v>1969</v>
      </c>
      <c r="H3220" s="367"/>
      <c r="I3220" s="367"/>
      <c r="J3220" s="367"/>
      <c r="K3220" s="367"/>
      <c r="L3220" s="367"/>
      <c r="M3220" s="151"/>
      <c r="N3220" s="460"/>
      <c r="O3220" s="367"/>
      <c r="P3220" s="367"/>
      <c r="Q3220" s="150"/>
    </row>
    <row r="3221" spans="2:17" ht="21" customHeight="1" x14ac:dyDescent="0.35">
      <c r="B3221" s="151"/>
      <c r="C3221" s="151"/>
      <c r="D3221" s="151"/>
      <c r="E3221" s="148"/>
      <c r="F3221" s="148"/>
      <c r="G3221" s="454" t="s">
        <v>1970</v>
      </c>
      <c r="H3221" s="454"/>
      <c r="I3221" s="454"/>
      <c r="J3221" s="454"/>
      <c r="K3221" s="454"/>
      <c r="L3221" s="454"/>
      <c r="M3221" s="151"/>
      <c r="N3221" s="460"/>
      <c r="O3221" s="460"/>
      <c r="P3221" s="460"/>
      <c r="Q3221" s="150"/>
    </row>
    <row r="3222" spans="2:17" ht="21" customHeight="1" x14ac:dyDescent="0.35">
      <c r="B3222" s="151"/>
      <c r="C3222" s="151"/>
      <c r="D3222" s="151"/>
      <c r="E3222" s="148"/>
      <c r="F3222" s="148"/>
      <c r="G3222" s="454" t="s">
        <v>1971</v>
      </c>
      <c r="H3222" s="454"/>
      <c r="I3222" s="454"/>
      <c r="J3222" s="454"/>
      <c r="K3222" s="454"/>
      <c r="L3222" s="454"/>
      <c r="M3222" s="151"/>
      <c r="N3222" s="460"/>
      <c r="O3222" s="460"/>
      <c r="P3222" s="460"/>
      <c r="Q3222" s="150"/>
    </row>
    <row r="3223" spans="2:17" ht="21" customHeight="1" x14ac:dyDescent="0.35">
      <c r="B3223" s="151"/>
      <c r="C3223" s="151"/>
      <c r="D3223" s="151"/>
      <c r="E3223" s="148"/>
      <c r="F3223" s="148"/>
      <c r="G3223" s="172" t="s">
        <v>1904</v>
      </c>
      <c r="H3223" s="172"/>
      <c r="I3223" s="172"/>
      <c r="J3223" s="172"/>
      <c r="K3223" s="172"/>
      <c r="L3223" s="172"/>
      <c r="M3223" s="151"/>
      <c r="N3223" s="460"/>
      <c r="O3223" s="460"/>
      <c r="P3223" s="460"/>
      <c r="Q3223" s="150"/>
    </row>
    <row r="3224" spans="2:17" x14ac:dyDescent="0.35">
      <c r="B3224" s="151" t="s">
        <v>18</v>
      </c>
      <c r="C3224" s="151" t="s">
        <v>18</v>
      </c>
      <c r="D3224" s="151" t="s">
        <v>18</v>
      </c>
      <c r="E3224" s="151" t="s">
        <v>18</v>
      </c>
      <c r="F3224" s="398" t="s">
        <v>102</v>
      </c>
      <c r="G3224" s="367"/>
      <c r="H3224" s="367"/>
      <c r="I3224" s="367"/>
      <c r="J3224" s="367"/>
      <c r="K3224" s="367"/>
      <c r="L3224" s="367"/>
      <c r="M3224" s="40" t="s">
        <v>190</v>
      </c>
      <c r="N3224" s="500">
        <v>5000</v>
      </c>
      <c r="O3224" s="367"/>
      <c r="P3224" s="367"/>
      <c r="Q3224" s="51" t="s">
        <v>189</v>
      </c>
    </row>
    <row r="3225" spans="2:17" ht="21" customHeight="1" x14ac:dyDescent="0.35">
      <c r="B3225" s="151"/>
      <c r="C3225" s="151"/>
      <c r="D3225" s="151"/>
      <c r="E3225" s="148"/>
      <c r="F3225" s="148"/>
      <c r="G3225" s="454" t="s">
        <v>1893</v>
      </c>
      <c r="H3225" s="576"/>
      <c r="I3225" s="576"/>
      <c r="J3225" s="576"/>
      <c r="K3225" s="576"/>
      <c r="L3225" s="576"/>
      <c r="M3225" s="151"/>
      <c r="N3225" s="460"/>
      <c r="O3225" s="367"/>
      <c r="P3225" s="367"/>
      <c r="Q3225" s="150"/>
    </row>
    <row r="3226" spans="2:17" ht="21" customHeight="1" x14ac:dyDescent="0.35">
      <c r="B3226" s="151"/>
      <c r="C3226" s="151"/>
      <c r="D3226" s="151"/>
      <c r="E3226" s="148"/>
      <c r="F3226" s="148"/>
      <c r="G3226" s="454" t="s">
        <v>1894</v>
      </c>
      <c r="H3226" s="454"/>
      <c r="I3226" s="454"/>
      <c r="J3226" s="454"/>
      <c r="K3226" s="454"/>
      <c r="L3226" s="454"/>
      <c r="M3226" s="151"/>
      <c r="N3226" s="460"/>
      <c r="O3226" s="460"/>
      <c r="P3226" s="460"/>
      <c r="Q3226" s="150"/>
    </row>
    <row r="3227" spans="2:17" ht="21" customHeight="1" x14ac:dyDescent="0.35">
      <c r="B3227" s="151"/>
      <c r="C3227" s="151"/>
      <c r="D3227" s="151"/>
      <c r="E3227" s="148"/>
      <c r="F3227" s="148"/>
      <c r="G3227" s="454" t="s">
        <v>1895</v>
      </c>
      <c r="H3227" s="454"/>
      <c r="I3227" s="454"/>
      <c r="J3227" s="454"/>
      <c r="K3227" s="454"/>
      <c r="L3227" s="454"/>
      <c r="M3227" s="151"/>
      <c r="N3227" s="460"/>
      <c r="O3227" s="460"/>
      <c r="P3227" s="460"/>
      <c r="Q3227" s="150"/>
    </row>
    <row r="3228" spans="2:17" ht="21" customHeight="1" x14ac:dyDescent="0.35">
      <c r="B3228" s="151"/>
      <c r="C3228" s="151"/>
      <c r="D3228" s="151"/>
      <c r="E3228" s="148"/>
      <c r="F3228" s="148"/>
      <c r="G3228" s="172" t="s">
        <v>1905</v>
      </c>
      <c r="H3228" s="172"/>
      <c r="I3228" s="172"/>
      <c r="J3228" s="172"/>
      <c r="K3228" s="172"/>
      <c r="L3228" s="172"/>
      <c r="M3228" s="151"/>
      <c r="N3228" s="460"/>
      <c r="O3228" s="460"/>
      <c r="P3228" s="460"/>
      <c r="Q3228" s="150"/>
    </row>
    <row r="3229" spans="2:17" x14ac:dyDescent="0.35">
      <c r="B3229" s="151" t="s">
        <v>18</v>
      </c>
      <c r="C3229" s="151" t="s">
        <v>18</v>
      </c>
      <c r="D3229" s="151" t="s">
        <v>18</v>
      </c>
      <c r="E3229" s="151" t="s">
        <v>18</v>
      </c>
      <c r="F3229" s="398" t="s">
        <v>104</v>
      </c>
      <c r="G3229" s="367"/>
      <c r="H3229" s="367"/>
      <c r="I3229" s="367"/>
      <c r="J3229" s="367"/>
      <c r="K3229" s="367"/>
      <c r="L3229" s="367"/>
      <c r="M3229" s="40" t="s">
        <v>190</v>
      </c>
      <c r="N3229" s="500">
        <v>5000</v>
      </c>
      <c r="O3229" s="367"/>
      <c r="P3229" s="367"/>
      <c r="Q3229" s="51" t="s">
        <v>189</v>
      </c>
    </row>
    <row r="3230" spans="2:17" x14ac:dyDescent="0.35">
      <c r="B3230" s="151"/>
      <c r="C3230" s="151"/>
      <c r="D3230" s="151"/>
      <c r="E3230" s="148"/>
      <c r="F3230" s="148"/>
      <c r="G3230" s="454" t="s">
        <v>1972</v>
      </c>
      <c r="H3230" s="367"/>
      <c r="I3230" s="367"/>
      <c r="J3230" s="367"/>
      <c r="K3230" s="367"/>
      <c r="L3230" s="367"/>
      <c r="M3230" s="151"/>
      <c r="N3230" s="460"/>
      <c r="O3230" s="367"/>
      <c r="P3230" s="367"/>
      <c r="Q3230" s="150"/>
    </row>
    <row r="3231" spans="2:17" x14ac:dyDescent="0.35">
      <c r="B3231" s="151"/>
      <c r="C3231" s="151"/>
      <c r="D3231" s="151"/>
      <c r="E3231" s="148"/>
      <c r="F3231" s="148"/>
      <c r="G3231" s="454" t="s">
        <v>1973</v>
      </c>
      <c r="H3231" s="454"/>
      <c r="I3231" s="454"/>
      <c r="J3231" s="454"/>
      <c r="K3231" s="454"/>
      <c r="L3231" s="454"/>
      <c r="M3231" s="151"/>
      <c r="N3231" s="460"/>
      <c r="O3231" s="460"/>
      <c r="P3231" s="460"/>
      <c r="Q3231" s="150"/>
    </row>
    <row r="3232" spans="2:17" x14ac:dyDescent="0.35">
      <c r="B3232" s="151"/>
      <c r="C3232" s="151"/>
      <c r="D3232" s="151"/>
      <c r="E3232" s="148"/>
      <c r="F3232" s="148"/>
      <c r="G3232" s="454" t="s">
        <v>1974</v>
      </c>
      <c r="H3232" s="454"/>
      <c r="I3232" s="454"/>
      <c r="J3232" s="454"/>
      <c r="K3232" s="454"/>
      <c r="L3232" s="454"/>
      <c r="M3232" s="151"/>
      <c r="N3232" s="460"/>
      <c r="O3232" s="460"/>
      <c r="P3232" s="460"/>
      <c r="Q3232" s="150"/>
    </row>
    <row r="3233" spans="2:17" ht="21" customHeight="1" x14ac:dyDescent="0.35">
      <c r="B3233" s="151"/>
      <c r="C3233" s="151"/>
      <c r="D3233" s="151"/>
      <c r="E3233" s="148"/>
      <c r="F3233" s="148"/>
      <c r="G3233" s="172" t="s">
        <v>1975</v>
      </c>
      <c r="H3233" s="172"/>
      <c r="I3233" s="172"/>
      <c r="J3233" s="172"/>
      <c r="K3233" s="172"/>
      <c r="L3233" s="172"/>
      <c r="M3233" s="151"/>
      <c r="N3233" s="460"/>
      <c r="O3233" s="460"/>
      <c r="P3233" s="460"/>
      <c r="Q3233" s="150"/>
    </row>
    <row r="3234" spans="2:17" ht="21" customHeight="1" x14ac:dyDescent="0.35">
      <c r="B3234" s="151"/>
      <c r="C3234" s="151"/>
      <c r="D3234" s="151"/>
      <c r="E3234" s="148"/>
      <c r="F3234" s="148"/>
      <c r="G3234" s="172" t="s">
        <v>1976</v>
      </c>
      <c r="H3234" s="172"/>
      <c r="I3234" s="172"/>
      <c r="J3234" s="172"/>
      <c r="K3234" s="172"/>
      <c r="L3234" s="172"/>
      <c r="M3234" s="151"/>
      <c r="N3234" s="460"/>
      <c r="O3234" s="460"/>
      <c r="P3234" s="460"/>
      <c r="Q3234" s="150"/>
    </row>
    <row r="3235" spans="2:17" x14ac:dyDescent="0.35">
      <c r="B3235" s="151" t="s">
        <v>18</v>
      </c>
      <c r="C3235" s="151" t="s">
        <v>18</v>
      </c>
      <c r="D3235" s="151" t="s">
        <v>18</v>
      </c>
      <c r="E3235" s="151" t="s">
        <v>18</v>
      </c>
      <c r="F3235" s="398" t="s">
        <v>108</v>
      </c>
      <c r="G3235" s="367"/>
      <c r="H3235" s="367"/>
      <c r="I3235" s="367"/>
      <c r="J3235" s="367"/>
      <c r="K3235" s="367"/>
      <c r="L3235" s="367"/>
      <c r="M3235" s="40" t="s">
        <v>190</v>
      </c>
      <c r="N3235" s="500">
        <v>5000</v>
      </c>
      <c r="O3235" s="367"/>
      <c r="P3235" s="367"/>
      <c r="Q3235" s="51" t="s">
        <v>189</v>
      </c>
    </row>
    <row r="3236" spans="2:17" ht="21" customHeight="1" x14ac:dyDescent="0.35">
      <c r="B3236" s="151"/>
      <c r="C3236" s="151"/>
      <c r="D3236" s="151"/>
      <c r="E3236" s="148"/>
      <c r="F3236" s="148"/>
      <c r="G3236" s="454" t="s">
        <v>1977</v>
      </c>
      <c r="H3236" s="367"/>
      <c r="I3236" s="367"/>
      <c r="J3236" s="367"/>
      <c r="K3236" s="367"/>
      <c r="L3236" s="367"/>
      <c r="M3236" s="151"/>
      <c r="N3236" s="460"/>
      <c r="O3236" s="367"/>
      <c r="P3236" s="367"/>
      <c r="Q3236" s="150"/>
    </row>
    <row r="3237" spans="2:17" ht="21" customHeight="1" x14ac:dyDescent="0.35">
      <c r="B3237" s="151"/>
      <c r="C3237" s="151"/>
      <c r="D3237" s="151"/>
      <c r="E3237" s="148"/>
      <c r="F3237" s="148"/>
      <c r="G3237" s="454" t="s">
        <v>1978</v>
      </c>
      <c r="H3237" s="454"/>
      <c r="I3237" s="454"/>
      <c r="J3237" s="454"/>
      <c r="K3237" s="454"/>
      <c r="L3237" s="454"/>
      <c r="M3237" s="151"/>
      <c r="N3237" s="460"/>
      <c r="O3237" s="460"/>
      <c r="P3237" s="460"/>
      <c r="Q3237" s="150"/>
    </row>
    <row r="3238" spans="2:17" ht="21" customHeight="1" x14ac:dyDescent="0.35">
      <c r="B3238" s="151"/>
      <c r="C3238" s="151"/>
      <c r="D3238" s="151"/>
      <c r="E3238" s="148"/>
      <c r="F3238" s="148"/>
      <c r="G3238" s="454" t="s">
        <v>1979</v>
      </c>
      <c r="H3238" s="454"/>
      <c r="I3238" s="454"/>
      <c r="J3238" s="454"/>
      <c r="K3238" s="454"/>
      <c r="L3238" s="454"/>
      <c r="M3238" s="151"/>
      <c r="N3238" s="460"/>
      <c r="O3238" s="460"/>
      <c r="P3238" s="460"/>
      <c r="Q3238" s="150"/>
    </row>
    <row r="3239" spans="2:17" ht="21" customHeight="1" x14ac:dyDescent="0.35">
      <c r="B3239" s="151"/>
      <c r="C3239" s="151"/>
      <c r="D3239" s="151"/>
      <c r="E3239" s="148"/>
      <c r="F3239" s="148"/>
      <c r="G3239" s="172" t="s">
        <v>1906</v>
      </c>
      <c r="H3239" s="172"/>
      <c r="I3239" s="172"/>
      <c r="J3239" s="172"/>
      <c r="K3239" s="172"/>
      <c r="L3239" s="172"/>
      <c r="M3239" s="151"/>
      <c r="N3239" s="460"/>
      <c r="O3239" s="460"/>
      <c r="P3239" s="460"/>
      <c r="Q3239" s="150"/>
    </row>
    <row r="3240" spans="2:17" x14ac:dyDescent="0.35">
      <c r="B3240" s="151" t="s">
        <v>18</v>
      </c>
      <c r="C3240" s="151" t="s">
        <v>18</v>
      </c>
      <c r="D3240" s="151" t="s">
        <v>18</v>
      </c>
      <c r="E3240" s="151" t="s">
        <v>18</v>
      </c>
      <c r="F3240" s="398" t="s">
        <v>110</v>
      </c>
      <c r="G3240" s="367"/>
      <c r="H3240" s="367"/>
      <c r="I3240" s="367"/>
      <c r="J3240" s="367"/>
      <c r="K3240" s="367"/>
      <c r="L3240" s="367"/>
      <c r="M3240" s="40" t="s">
        <v>190</v>
      </c>
      <c r="N3240" s="500">
        <v>5000</v>
      </c>
      <c r="O3240" s="367"/>
      <c r="P3240" s="367"/>
      <c r="Q3240" s="51" t="s">
        <v>189</v>
      </c>
    </row>
    <row r="3241" spans="2:17" x14ac:dyDescent="0.35">
      <c r="B3241" s="151"/>
      <c r="C3241" s="151"/>
      <c r="D3241" s="151"/>
      <c r="E3241" s="148"/>
      <c r="F3241" s="148"/>
      <c r="G3241" s="454" t="s">
        <v>1981</v>
      </c>
      <c r="H3241" s="367"/>
      <c r="I3241" s="367"/>
      <c r="J3241" s="367"/>
      <c r="K3241" s="367"/>
      <c r="L3241" s="367"/>
      <c r="M3241" s="151"/>
      <c r="N3241" s="460"/>
      <c r="O3241" s="367"/>
      <c r="P3241" s="367"/>
      <c r="Q3241" s="150"/>
    </row>
    <row r="3242" spans="2:17" x14ac:dyDescent="0.35">
      <c r="B3242" s="151"/>
      <c r="C3242" s="151"/>
      <c r="D3242" s="151"/>
      <c r="E3242" s="148"/>
      <c r="F3242" s="148"/>
      <c r="G3242" s="454" t="s">
        <v>1980</v>
      </c>
      <c r="H3242" s="454"/>
      <c r="I3242" s="454"/>
      <c r="J3242" s="454"/>
      <c r="K3242" s="454"/>
      <c r="L3242" s="454"/>
      <c r="M3242" s="151"/>
      <c r="N3242" s="460"/>
      <c r="O3242" s="460"/>
      <c r="P3242" s="460"/>
      <c r="Q3242" s="150"/>
    </row>
    <row r="3243" spans="2:17" x14ac:dyDescent="0.35">
      <c r="B3243" s="151"/>
      <c r="C3243" s="151"/>
      <c r="D3243" s="151"/>
      <c r="E3243" s="148"/>
      <c r="F3243" s="148"/>
      <c r="G3243" s="454" t="s">
        <v>1982</v>
      </c>
      <c r="H3243" s="454"/>
      <c r="I3243" s="454"/>
      <c r="J3243" s="454"/>
      <c r="K3243" s="454"/>
      <c r="L3243" s="454"/>
      <c r="M3243" s="151"/>
      <c r="N3243" s="460"/>
      <c r="O3243" s="460"/>
      <c r="P3243" s="460"/>
      <c r="Q3243" s="150"/>
    </row>
    <row r="3244" spans="2:17" ht="21" customHeight="1" x14ac:dyDescent="0.35">
      <c r="B3244" s="151"/>
      <c r="C3244" s="151"/>
      <c r="D3244" s="151"/>
      <c r="E3244" s="148"/>
      <c r="F3244" s="148"/>
      <c r="G3244" s="172" t="s">
        <v>1904</v>
      </c>
      <c r="H3244" s="172"/>
      <c r="I3244" s="172"/>
      <c r="J3244" s="172"/>
      <c r="K3244" s="172"/>
      <c r="L3244" s="172"/>
      <c r="M3244" s="151"/>
      <c r="N3244" s="460"/>
      <c r="O3244" s="460"/>
      <c r="P3244" s="460"/>
      <c r="Q3244" s="150"/>
    </row>
    <row r="3245" spans="2:17" x14ac:dyDescent="0.35">
      <c r="B3245" s="151" t="s">
        <v>18</v>
      </c>
      <c r="C3245" s="151" t="s">
        <v>18</v>
      </c>
      <c r="D3245" s="151" t="s">
        <v>18</v>
      </c>
      <c r="E3245" s="151" t="s">
        <v>18</v>
      </c>
      <c r="F3245" s="398" t="s">
        <v>111</v>
      </c>
      <c r="G3245" s="367"/>
      <c r="H3245" s="367"/>
      <c r="I3245" s="367"/>
      <c r="J3245" s="367"/>
      <c r="K3245" s="367"/>
      <c r="L3245" s="367"/>
      <c r="M3245" s="40" t="s">
        <v>190</v>
      </c>
      <c r="N3245" s="500">
        <v>5000</v>
      </c>
      <c r="O3245" s="367"/>
      <c r="P3245" s="367"/>
      <c r="Q3245" s="51" t="s">
        <v>189</v>
      </c>
    </row>
    <row r="3246" spans="2:17" ht="21" customHeight="1" x14ac:dyDescent="0.35">
      <c r="B3246" s="151"/>
      <c r="C3246" s="151"/>
      <c r="D3246" s="151"/>
      <c r="E3246" s="148"/>
      <c r="F3246" s="148"/>
      <c r="G3246" s="454" t="s">
        <v>1984</v>
      </c>
      <c r="H3246" s="367"/>
      <c r="I3246" s="367"/>
      <c r="J3246" s="367"/>
      <c r="K3246" s="367"/>
      <c r="L3246" s="367"/>
      <c r="M3246" s="151"/>
      <c r="N3246" s="460"/>
      <c r="O3246" s="367"/>
      <c r="P3246" s="367"/>
      <c r="Q3246" s="150"/>
    </row>
    <row r="3247" spans="2:17" ht="21" customHeight="1" x14ac:dyDescent="0.35">
      <c r="B3247" s="151"/>
      <c r="C3247" s="151"/>
      <c r="D3247" s="151"/>
      <c r="E3247" s="148"/>
      <c r="F3247" s="148"/>
      <c r="G3247" s="454" t="s">
        <v>1985</v>
      </c>
      <c r="H3247" s="454"/>
      <c r="I3247" s="454"/>
      <c r="J3247" s="454"/>
      <c r="K3247" s="454"/>
      <c r="L3247" s="454"/>
      <c r="M3247" s="151"/>
      <c r="N3247" s="460"/>
      <c r="O3247" s="460"/>
      <c r="P3247" s="460"/>
      <c r="Q3247" s="150"/>
    </row>
    <row r="3248" spans="2:17" ht="21" customHeight="1" x14ac:dyDescent="0.35">
      <c r="B3248" s="151"/>
      <c r="C3248" s="151"/>
      <c r="D3248" s="151"/>
      <c r="E3248" s="148"/>
      <c r="F3248" s="148"/>
      <c r="G3248" s="454" t="s">
        <v>1986</v>
      </c>
      <c r="H3248" s="454"/>
      <c r="I3248" s="454"/>
      <c r="J3248" s="454"/>
      <c r="K3248" s="454"/>
      <c r="L3248" s="454"/>
      <c r="M3248" s="151"/>
      <c r="N3248" s="460"/>
      <c r="O3248" s="460"/>
      <c r="P3248" s="460"/>
      <c r="Q3248" s="150"/>
    </row>
    <row r="3249" spans="2:17" ht="21" customHeight="1" x14ac:dyDescent="0.35">
      <c r="B3249" s="151"/>
      <c r="C3249" s="151"/>
      <c r="D3249" s="151"/>
      <c r="E3249" s="148"/>
      <c r="F3249" s="148"/>
      <c r="G3249" s="172" t="s">
        <v>1983</v>
      </c>
      <c r="H3249" s="172"/>
      <c r="I3249" s="172"/>
      <c r="J3249" s="172"/>
      <c r="K3249" s="172"/>
      <c r="L3249" s="172"/>
      <c r="M3249" s="151"/>
      <c r="N3249" s="460"/>
      <c r="O3249" s="460"/>
      <c r="P3249" s="460"/>
      <c r="Q3249" s="150"/>
    </row>
    <row r="3250" spans="2:17" x14ac:dyDescent="0.35">
      <c r="B3250" s="151" t="s">
        <v>18</v>
      </c>
      <c r="C3250" s="151" t="s">
        <v>18</v>
      </c>
      <c r="D3250" s="151" t="s">
        <v>18</v>
      </c>
      <c r="E3250" s="151" t="s">
        <v>18</v>
      </c>
      <c r="F3250" s="398" t="s">
        <v>115</v>
      </c>
      <c r="G3250" s="367"/>
      <c r="H3250" s="367"/>
      <c r="I3250" s="367"/>
      <c r="J3250" s="367"/>
      <c r="K3250" s="367"/>
      <c r="L3250" s="367"/>
      <c r="M3250" s="40" t="s">
        <v>190</v>
      </c>
      <c r="N3250" s="500">
        <v>15000</v>
      </c>
      <c r="O3250" s="367"/>
      <c r="P3250" s="367"/>
      <c r="Q3250" s="51" t="s">
        <v>189</v>
      </c>
    </row>
    <row r="3251" spans="2:17" x14ac:dyDescent="0.35">
      <c r="B3251" s="151"/>
      <c r="C3251" s="151"/>
      <c r="D3251" s="151"/>
      <c r="E3251" s="148"/>
      <c r="F3251" s="148"/>
      <c r="G3251" s="454" t="s">
        <v>1987</v>
      </c>
      <c r="H3251" s="367"/>
      <c r="I3251" s="367"/>
      <c r="J3251" s="367"/>
      <c r="K3251" s="367"/>
      <c r="L3251" s="367"/>
      <c r="M3251" s="151"/>
      <c r="N3251" s="460"/>
      <c r="O3251" s="367"/>
      <c r="P3251" s="367"/>
      <c r="Q3251" s="150"/>
    </row>
    <row r="3252" spans="2:17" x14ac:dyDescent="0.35">
      <c r="B3252" s="151"/>
      <c r="C3252" s="151"/>
      <c r="D3252" s="151"/>
      <c r="E3252" s="148"/>
      <c r="F3252" s="148"/>
      <c r="G3252" s="454" t="s">
        <v>1988</v>
      </c>
      <c r="H3252" s="454"/>
      <c r="I3252" s="454"/>
      <c r="J3252" s="454"/>
      <c r="K3252" s="454"/>
      <c r="L3252" s="454"/>
      <c r="M3252" s="151"/>
      <c r="N3252" s="460"/>
      <c r="O3252" s="460"/>
      <c r="P3252" s="460"/>
      <c r="Q3252" s="150"/>
    </row>
    <row r="3253" spans="2:17" x14ac:dyDescent="0.35">
      <c r="B3253" s="151"/>
      <c r="C3253" s="151"/>
      <c r="D3253" s="151"/>
      <c r="E3253" s="148"/>
      <c r="F3253" s="148"/>
      <c r="G3253" s="454" t="s">
        <v>1900</v>
      </c>
      <c r="H3253" s="454"/>
      <c r="I3253" s="454"/>
      <c r="J3253" s="454"/>
      <c r="K3253" s="454"/>
      <c r="L3253" s="454"/>
      <c r="M3253" s="151"/>
      <c r="N3253" s="460"/>
      <c r="O3253" s="460"/>
      <c r="P3253" s="460"/>
      <c r="Q3253" s="150"/>
    </row>
    <row r="3254" spans="2:17" x14ac:dyDescent="0.35">
      <c r="B3254" s="151" t="s">
        <v>18</v>
      </c>
      <c r="C3254" s="151" t="s">
        <v>18</v>
      </c>
      <c r="D3254" s="151" t="s">
        <v>18</v>
      </c>
      <c r="E3254" s="151" t="s">
        <v>18</v>
      </c>
      <c r="F3254" s="398" t="s">
        <v>123</v>
      </c>
      <c r="G3254" s="367"/>
      <c r="H3254" s="367"/>
      <c r="I3254" s="367"/>
      <c r="J3254" s="367"/>
      <c r="K3254" s="367"/>
      <c r="L3254" s="367"/>
      <c r="M3254" s="40" t="s">
        <v>190</v>
      </c>
      <c r="N3254" s="500">
        <v>5000</v>
      </c>
      <c r="O3254" s="367"/>
      <c r="P3254" s="367"/>
      <c r="Q3254" s="51" t="s">
        <v>189</v>
      </c>
    </row>
    <row r="3255" spans="2:17" x14ac:dyDescent="0.35">
      <c r="B3255" s="151"/>
      <c r="C3255" s="151"/>
      <c r="D3255" s="151"/>
      <c r="E3255" s="148"/>
      <c r="F3255" s="148"/>
      <c r="G3255" s="454" t="s">
        <v>1989</v>
      </c>
      <c r="H3255" s="367"/>
      <c r="I3255" s="367"/>
      <c r="J3255" s="367"/>
      <c r="K3255" s="367"/>
      <c r="L3255" s="367"/>
      <c r="M3255" s="151"/>
      <c r="N3255" s="460"/>
      <c r="O3255" s="367"/>
      <c r="P3255" s="367"/>
      <c r="Q3255" s="150"/>
    </row>
    <row r="3256" spans="2:17" x14ac:dyDescent="0.35">
      <c r="B3256" s="151"/>
      <c r="C3256" s="151"/>
      <c r="D3256" s="151"/>
      <c r="E3256" s="148"/>
      <c r="F3256" s="148"/>
      <c r="G3256" s="454" t="s">
        <v>1990</v>
      </c>
      <c r="H3256" s="454"/>
      <c r="I3256" s="454"/>
      <c r="J3256" s="454"/>
      <c r="K3256" s="454"/>
      <c r="L3256" s="454"/>
      <c r="M3256" s="151"/>
      <c r="N3256" s="460"/>
      <c r="O3256" s="460"/>
      <c r="P3256" s="460"/>
      <c r="Q3256" s="150"/>
    </row>
    <row r="3257" spans="2:17" x14ac:dyDescent="0.35">
      <c r="B3257" s="151"/>
      <c r="C3257" s="151"/>
      <c r="D3257" s="151"/>
      <c r="E3257" s="148"/>
      <c r="F3257" s="148"/>
      <c r="G3257" s="454" t="s">
        <v>1991</v>
      </c>
      <c r="H3257" s="454"/>
      <c r="I3257" s="454"/>
      <c r="J3257" s="454"/>
      <c r="K3257" s="454"/>
      <c r="L3257" s="454"/>
      <c r="M3257" s="151"/>
      <c r="N3257" s="460"/>
      <c r="O3257" s="460"/>
      <c r="P3257" s="460"/>
      <c r="Q3257" s="150"/>
    </row>
    <row r="3258" spans="2:17" ht="21" customHeight="1" x14ac:dyDescent="0.35">
      <c r="B3258" s="151"/>
      <c r="C3258" s="151"/>
      <c r="D3258" s="151"/>
      <c r="E3258" s="148"/>
      <c r="F3258" s="148"/>
      <c r="G3258" s="172" t="s">
        <v>1908</v>
      </c>
      <c r="H3258" s="172"/>
      <c r="I3258" s="172"/>
      <c r="J3258" s="172"/>
      <c r="K3258" s="172"/>
      <c r="L3258" s="172"/>
      <c r="M3258" s="151"/>
      <c r="N3258" s="460"/>
      <c r="O3258" s="460"/>
      <c r="P3258" s="460"/>
      <c r="Q3258" s="150"/>
    </row>
    <row r="3259" spans="2:17" x14ac:dyDescent="0.35">
      <c r="B3259" s="151" t="s">
        <v>18</v>
      </c>
      <c r="C3259" s="151" t="s">
        <v>18</v>
      </c>
      <c r="D3259" s="151" t="s">
        <v>18</v>
      </c>
      <c r="E3259" s="151" t="s">
        <v>18</v>
      </c>
      <c r="F3259" s="398" t="s">
        <v>124</v>
      </c>
      <c r="G3259" s="367"/>
      <c r="H3259" s="367"/>
      <c r="I3259" s="367"/>
      <c r="J3259" s="367"/>
      <c r="K3259" s="367"/>
      <c r="L3259" s="367"/>
      <c r="M3259" s="40" t="s">
        <v>190</v>
      </c>
      <c r="N3259" s="500">
        <v>5000</v>
      </c>
      <c r="O3259" s="367"/>
      <c r="P3259" s="367"/>
      <c r="Q3259" s="51" t="s">
        <v>189</v>
      </c>
    </row>
    <row r="3260" spans="2:17" x14ac:dyDescent="0.35">
      <c r="B3260" s="151"/>
      <c r="C3260" s="151"/>
      <c r="D3260" s="151"/>
      <c r="E3260" s="148"/>
      <c r="F3260" s="148"/>
      <c r="G3260" s="454" t="s">
        <v>1935</v>
      </c>
      <c r="H3260" s="367"/>
      <c r="I3260" s="367"/>
      <c r="J3260" s="367"/>
      <c r="K3260" s="367"/>
      <c r="L3260" s="367"/>
      <c r="M3260" s="151"/>
      <c r="N3260" s="460"/>
      <c r="O3260" s="367"/>
      <c r="P3260" s="367"/>
      <c r="Q3260" s="150"/>
    </row>
    <row r="3261" spans="2:17" x14ac:dyDescent="0.35">
      <c r="B3261" s="151"/>
      <c r="C3261" s="151"/>
      <c r="D3261" s="151"/>
      <c r="E3261" s="148"/>
      <c r="F3261" s="148"/>
      <c r="G3261" s="454" t="s">
        <v>1992</v>
      </c>
      <c r="H3261" s="454"/>
      <c r="I3261" s="454"/>
      <c r="J3261" s="454"/>
      <c r="K3261" s="454"/>
      <c r="L3261" s="454"/>
      <c r="M3261" s="151"/>
      <c r="N3261" s="460"/>
      <c r="O3261" s="460"/>
      <c r="P3261" s="460"/>
      <c r="Q3261" s="150"/>
    </row>
    <row r="3262" spans="2:17" x14ac:dyDescent="0.35">
      <c r="B3262" s="151"/>
      <c r="C3262" s="151"/>
      <c r="D3262" s="151"/>
      <c r="E3262" s="148"/>
      <c r="F3262" s="148"/>
      <c r="G3262" s="454" t="s">
        <v>1993</v>
      </c>
      <c r="H3262" s="454"/>
      <c r="I3262" s="454"/>
      <c r="J3262" s="454"/>
      <c r="K3262" s="454"/>
      <c r="L3262" s="454"/>
      <c r="M3262" s="151"/>
      <c r="N3262" s="460"/>
      <c r="O3262" s="460"/>
      <c r="P3262" s="460"/>
      <c r="Q3262" s="150"/>
    </row>
    <row r="3263" spans="2:17" x14ac:dyDescent="0.35">
      <c r="B3263" s="151"/>
      <c r="C3263" s="151"/>
      <c r="D3263" s="151"/>
      <c r="E3263" s="148"/>
      <c r="F3263" s="148"/>
      <c r="G3263" s="454" t="s">
        <v>1903</v>
      </c>
      <c r="H3263" s="454"/>
      <c r="I3263" s="454"/>
      <c r="J3263" s="454"/>
      <c r="K3263" s="454"/>
      <c r="L3263" s="454"/>
      <c r="M3263" s="151"/>
      <c r="N3263" s="460"/>
      <c r="O3263" s="460"/>
      <c r="P3263" s="460"/>
      <c r="Q3263" s="150"/>
    </row>
    <row r="3264" spans="2:17" s="165" customFormat="1" x14ac:dyDescent="0.35">
      <c r="B3264" s="168" t="s">
        <v>18</v>
      </c>
      <c r="C3264" s="168" t="s">
        <v>18</v>
      </c>
      <c r="D3264" s="168" t="s">
        <v>18</v>
      </c>
      <c r="E3264" s="168" t="s">
        <v>18</v>
      </c>
      <c r="F3264" s="398" t="s">
        <v>487</v>
      </c>
      <c r="G3264" s="367"/>
      <c r="H3264" s="367"/>
      <c r="I3264" s="367"/>
      <c r="J3264" s="367"/>
      <c r="K3264" s="367"/>
      <c r="L3264" s="367"/>
      <c r="M3264" s="40" t="s">
        <v>190</v>
      </c>
      <c r="N3264" s="500">
        <v>5000</v>
      </c>
      <c r="O3264" s="367"/>
      <c r="P3264" s="367"/>
      <c r="Q3264" s="51" t="s">
        <v>189</v>
      </c>
    </row>
    <row r="3265" spans="2:17" s="165" customFormat="1" ht="21" customHeight="1" x14ac:dyDescent="0.35">
      <c r="B3265" s="168"/>
      <c r="C3265" s="168"/>
      <c r="D3265" s="168"/>
      <c r="E3265" s="166"/>
      <c r="F3265" s="166"/>
      <c r="G3265" s="454" t="s">
        <v>2005</v>
      </c>
      <c r="H3265" s="367"/>
      <c r="I3265" s="367"/>
      <c r="J3265" s="367"/>
      <c r="K3265" s="367"/>
      <c r="L3265" s="367"/>
      <c r="M3265" s="168"/>
      <c r="N3265" s="460"/>
      <c r="O3265" s="367"/>
      <c r="P3265" s="367"/>
      <c r="Q3265" s="167"/>
    </row>
    <row r="3266" spans="2:17" s="173" customFormat="1" ht="21" customHeight="1" x14ac:dyDescent="0.35">
      <c r="B3266" s="179"/>
      <c r="C3266" s="179"/>
      <c r="D3266" s="179"/>
      <c r="E3266" s="174"/>
      <c r="F3266" s="174"/>
      <c r="G3266" s="178"/>
      <c r="M3266" s="179"/>
      <c r="N3266" s="179"/>
      <c r="Q3266" s="178"/>
    </row>
    <row r="3267" spans="2:17" s="165" customFormat="1" ht="21" customHeight="1" x14ac:dyDescent="0.35">
      <c r="B3267" s="168"/>
      <c r="C3267" s="168"/>
      <c r="D3267" s="168"/>
      <c r="E3267" s="166"/>
      <c r="F3267" s="166"/>
      <c r="G3267" s="454" t="s">
        <v>2006</v>
      </c>
      <c r="H3267" s="454"/>
      <c r="I3267" s="454"/>
      <c r="J3267" s="454"/>
      <c r="K3267" s="454"/>
      <c r="L3267" s="454"/>
      <c r="M3267" s="168"/>
      <c r="N3267" s="460"/>
      <c r="O3267" s="460"/>
      <c r="P3267" s="460"/>
      <c r="Q3267" s="167"/>
    </row>
    <row r="3268" spans="2:17" s="165" customFormat="1" ht="21" customHeight="1" x14ac:dyDescent="0.35">
      <c r="B3268" s="168"/>
      <c r="C3268" s="168"/>
      <c r="D3268" s="168"/>
      <c r="E3268" s="166"/>
      <c r="F3268" s="166"/>
      <c r="G3268" s="454" t="s">
        <v>2007</v>
      </c>
      <c r="H3268" s="454"/>
      <c r="I3268" s="454"/>
      <c r="J3268" s="454"/>
      <c r="K3268" s="454"/>
      <c r="L3268" s="454"/>
      <c r="M3268" s="168"/>
      <c r="N3268" s="460"/>
      <c r="O3268" s="460"/>
      <c r="P3268" s="460"/>
      <c r="Q3268" s="167"/>
    </row>
    <row r="3269" spans="2:17" s="165" customFormat="1" ht="21" customHeight="1" x14ac:dyDescent="0.35">
      <c r="B3269" s="168"/>
      <c r="C3269" s="168"/>
      <c r="D3269" s="168"/>
      <c r="E3269" s="166"/>
      <c r="F3269" s="166"/>
      <c r="G3269" s="172"/>
      <c r="H3269" s="172"/>
      <c r="I3269" s="172"/>
      <c r="J3269" s="172"/>
      <c r="K3269" s="172"/>
      <c r="L3269" s="172"/>
      <c r="M3269" s="168"/>
      <c r="N3269" s="460"/>
      <c r="O3269" s="460"/>
      <c r="P3269" s="460"/>
      <c r="Q3269" s="167"/>
    </row>
    <row r="3270" spans="2:17" x14ac:dyDescent="0.35">
      <c r="B3270" s="574" t="s">
        <v>5</v>
      </c>
      <c r="C3270" s="367"/>
      <c r="D3270" s="367"/>
      <c r="E3270" s="367"/>
      <c r="F3270" s="367"/>
      <c r="G3270" s="367"/>
      <c r="H3270" s="367"/>
      <c r="I3270" s="367"/>
      <c r="J3270" s="367"/>
      <c r="K3270" s="367"/>
      <c r="L3270" s="367"/>
      <c r="M3270" s="367"/>
      <c r="N3270" s="367"/>
      <c r="O3270" s="367"/>
      <c r="P3270" s="367"/>
      <c r="Q3270" s="367"/>
    </row>
    <row r="3271" spans="2:17" x14ac:dyDescent="0.35">
      <c r="B3271" s="153" t="s">
        <v>18</v>
      </c>
      <c r="C3271" s="504" t="s">
        <v>205</v>
      </c>
      <c r="D3271" s="367"/>
      <c r="E3271" s="367"/>
      <c r="F3271" s="367"/>
      <c r="G3271" s="367"/>
      <c r="H3271" s="367"/>
      <c r="I3271" s="367"/>
      <c r="J3271" s="367"/>
      <c r="K3271" s="367"/>
      <c r="L3271" s="367"/>
      <c r="M3271" s="60" t="s">
        <v>13</v>
      </c>
      <c r="N3271" s="575">
        <v>503000</v>
      </c>
      <c r="O3271" s="367"/>
      <c r="P3271" s="367"/>
      <c r="Q3271" s="161" t="s">
        <v>189</v>
      </c>
    </row>
    <row r="3272" spans="2:17" x14ac:dyDescent="0.35">
      <c r="B3272" s="151" t="s">
        <v>18</v>
      </c>
      <c r="C3272" s="151" t="s">
        <v>18</v>
      </c>
      <c r="D3272" s="504" t="s">
        <v>38</v>
      </c>
      <c r="E3272" s="367"/>
      <c r="F3272" s="367"/>
      <c r="G3272" s="367"/>
      <c r="H3272" s="367"/>
      <c r="I3272" s="367"/>
      <c r="J3272" s="367"/>
      <c r="K3272" s="367"/>
      <c r="L3272" s="367"/>
      <c r="M3272" s="60" t="s">
        <v>13</v>
      </c>
      <c r="N3272" s="575">
        <v>213000</v>
      </c>
      <c r="O3272" s="367"/>
      <c r="P3272" s="367"/>
      <c r="Q3272" s="161" t="s">
        <v>189</v>
      </c>
    </row>
    <row r="3273" spans="2:17" x14ac:dyDescent="0.35">
      <c r="B3273" s="151" t="s">
        <v>18</v>
      </c>
      <c r="C3273" s="151" t="s">
        <v>18</v>
      </c>
      <c r="D3273" s="153" t="s">
        <v>18</v>
      </c>
      <c r="E3273" s="504" t="s">
        <v>43</v>
      </c>
      <c r="F3273" s="367"/>
      <c r="G3273" s="367"/>
      <c r="H3273" s="367"/>
      <c r="I3273" s="367"/>
      <c r="J3273" s="367"/>
      <c r="K3273" s="367"/>
      <c r="L3273" s="367"/>
      <c r="M3273" s="60" t="s">
        <v>13</v>
      </c>
      <c r="N3273" s="575">
        <v>213000</v>
      </c>
      <c r="O3273" s="367"/>
      <c r="P3273" s="367"/>
      <c r="Q3273" s="161" t="s">
        <v>189</v>
      </c>
    </row>
    <row r="3274" spans="2:17" x14ac:dyDescent="0.35">
      <c r="B3274" s="151" t="s">
        <v>18</v>
      </c>
      <c r="C3274" s="151" t="s">
        <v>18</v>
      </c>
      <c r="D3274" s="151" t="s">
        <v>18</v>
      </c>
      <c r="E3274" s="460" t="s">
        <v>46</v>
      </c>
      <c r="F3274" s="367"/>
      <c r="G3274" s="367"/>
      <c r="H3274" s="367"/>
      <c r="I3274" s="367"/>
      <c r="J3274" s="367"/>
      <c r="K3274" s="367"/>
      <c r="L3274" s="367"/>
      <c r="M3274" s="156" t="s">
        <v>18</v>
      </c>
      <c r="N3274" s="583" t="s">
        <v>18</v>
      </c>
      <c r="O3274" s="367"/>
      <c r="P3274" s="367"/>
      <c r="Q3274" s="62" t="s">
        <v>18</v>
      </c>
    </row>
    <row r="3275" spans="2:17" x14ac:dyDescent="0.35">
      <c r="B3275" s="151" t="s">
        <v>18</v>
      </c>
      <c r="C3275" s="151" t="s">
        <v>18</v>
      </c>
      <c r="D3275" s="151" t="s">
        <v>18</v>
      </c>
      <c r="E3275" s="151" t="s">
        <v>18</v>
      </c>
      <c r="F3275" s="398" t="s">
        <v>47</v>
      </c>
      <c r="G3275" s="367"/>
      <c r="H3275" s="367"/>
      <c r="I3275" s="367"/>
      <c r="J3275" s="367"/>
      <c r="K3275" s="367"/>
      <c r="L3275" s="367"/>
      <c r="M3275" s="65" t="s">
        <v>190</v>
      </c>
      <c r="N3275" s="577">
        <v>15000</v>
      </c>
      <c r="O3275" s="367"/>
      <c r="P3275" s="367"/>
      <c r="Q3275" s="66" t="s">
        <v>189</v>
      </c>
    </row>
    <row r="3276" spans="2:17" x14ac:dyDescent="0.35">
      <c r="B3276" s="151"/>
      <c r="C3276" s="151"/>
      <c r="D3276" s="151"/>
      <c r="E3276" s="148"/>
      <c r="F3276" s="148"/>
      <c r="G3276" s="454" t="s">
        <v>1769</v>
      </c>
      <c r="H3276" s="367"/>
      <c r="I3276" s="367"/>
      <c r="J3276" s="367"/>
      <c r="K3276" s="367"/>
      <c r="L3276" s="367"/>
      <c r="M3276" s="151"/>
      <c r="N3276" s="460"/>
      <c r="O3276" s="367"/>
      <c r="P3276" s="367"/>
      <c r="Q3276" s="150"/>
    </row>
    <row r="3277" spans="2:17" x14ac:dyDescent="0.35">
      <c r="B3277" s="151"/>
      <c r="C3277" s="151"/>
      <c r="D3277" s="151"/>
      <c r="E3277" s="148"/>
      <c r="F3277" s="148"/>
      <c r="G3277" s="454" t="s">
        <v>1770</v>
      </c>
      <c r="H3277" s="454"/>
      <c r="I3277" s="454"/>
      <c r="J3277" s="454"/>
      <c r="K3277" s="454"/>
      <c r="L3277" s="454"/>
      <c r="M3277" s="151"/>
      <c r="N3277" s="460"/>
      <c r="O3277" s="460"/>
      <c r="P3277" s="460"/>
      <c r="Q3277" s="150"/>
    </row>
    <row r="3278" spans="2:17" x14ac:dyDescent="0.35">
      <c r="B3278" s="151"/>
      <c r="C3278" s="151"/>
      <c r="D3278" s="151"/>
      <c r="E3278" s="148"/>
      <c r="F3278" s="148"/>
      <c r="G3278" s="454" t="s">
        <v>1774</v>
      </c>
      <c r="H3278" s="454"/>
      <c r="I3278" s="454"/>
      <c r="J3278" s="454"/>
      <c r="K3278" s="454"/>
      <c r="L3278" s="454"/>
      <c r="M3278" s="151"/>
      <c r="N3278" s="460"/>
      <c r="O3278" s="460"/>
      <c r="P3278" s="460"/>
      <c r="Q3278" s="150"/>
    </row>
    <row r="3279" spans="2:17" x14ac:dyDescent="0.35">
      <c r="B3279" s="151"/>
      <c r="C3279" s="151"/>
      <c r="D3279" s="151"/>
      <c r="E3279" s="148"/>
      <c r="F3279" s="148"/>
      <c r="G3279" s="454" t="s">
        <v>1775</v>
      </c>
      <c r="H3279" s="454"/>
      <c r="I3279" s="454"/>
      <c r="J3279" s="454"/>
      <c r="K3279" s="454"/>
      <c r="L3279" s="454"/>
      <c r="M3279" s="151"/>
      <c r="N3279" s="460"/>
      <c r="O3279" s="460"/>
      <c r="P3279" s="460"/>
      <c r="Q3279" s="150"/>
    </row>
    <row r="3280" spans="2:17" x14ac:dyDescent="0.35">
      <c r="B3280" s="151" t="s">
        <v>18</v>
      </c>
      <c r="C3280" s="151" t="s">
        <v>18</v>
      </c>
      <c r="D3280" s="151" t="s">
        <v>18</v>
      </c>
      <c r="E3280" s="151" t="s">
        <v>18</v>
      </c>
      <c r="F3280" s="398" t="s">
        <v>52</v>
      </c>
      <c r="G3280" s="367"/>
      <c r="H3280" s="367"/>
      <c r="I3280" s="367"/>
      <c r="J3280" s="367"/>
      <c r="K3280" s="367"/>
      <c r="L3280" s="367"/>
      <c r="M3280" s="65" t="s">
        <v>190</v>
      </c>
      <c r="N3280" s="577">
        <v>3000</v>
      </c>
      <c r="O3280" s="367"/>
      <c r="P3280" s="367"/>
      <c r="Q3280" s="66" t="s">
        <v>189</v>
      </c>
    </row>
    <row r="3281" spans="2:17" x14ac:dyDescent="0.35">
      <c r="B3281" s="151"/>
      <c r="C3281" s="151"/>
      <c r="D3281" s="151"/>
      <c r="E3281" s="148"/>
      <c r="F3281" s="148"/>
      <c r="G3281" s="454" t="s">
        <v>1773</v>
      </c>
      <c r="H3281" s="367"/>
      <c r="I3281" s="367"/>
      <c r="J3281" s="367"/>
      <c r="K3281" s="367"/>
      <c r="L3281" s="367"/>
      <c r="M3281" s="151"/>
      <c r="N3281" s="460"/>
      <c r="O3281" s="367"/>
      <c r="P3281" s="367"/>
      <c r="Q3281" s="150"/>
    </row>
    <row r="3282" spans="2:17" x14ac:dyDescent="0.35">
      <c r="B3282" s="151"/>
      <c r="C3282" s="151"/>
      <c r="D3282" s="151"/>
      <c r="E3282" s="148"/>
      <c r="F3282" s="148"/>
      <c r="G3282" s="454" t="s">
        <v>1777</v>
      </c>
      <c r="H3282" s="454"/>
      <c r="I3282" s="454"/>
      <c r="J3282" s="454"/>
      <c r="K3282" s="454"/>
      <c r="L3282" s="454"/>
      <c r="M3282" s="151"/>
      <c r="N3282" s="460"/>
      <c r="O3282" s="460"/>
      <c r="P3282" s="460"/>
      <c r="Q3282" s="150"/>
    </row>
    <row r="3283" spans="2:17" x14ac:dyDescent="0.35">
      <c r="B3283" s="151"/>
      <c r="C3283" s="151"/>
      <c r="D3283" s="151"/>
      <c r="E3283" s="148"/>
      <c r="F3283" s="148"/>
      <c r="G3283" s="454" t="s">
        <v>1778</v>
      </c>
      <c r="H3283" s="454"/>
      <c r="I3283" s="454"/>
      <c r="J3283" s="454"/>
      <c r="K3283" s="454"/>
      <c r="L3283" s="454"/>
      <c r="M3283" s="151"/>
      <c r="N3283" s="460"/>
      <c r="O3283" s="460"/>
      <c r="P3283" s="460"/>
      <c r="Q3283" s="150"/>
    </row>
    <row r="3284" spans="2:17" x14ac:dyDescent="0.35">
      <c r="B3284" s="151"/>
      <c r="C3284" s="151"/>
      <c r="D3284" s="151"/>
      <c r="E3284" s="148"/>
      <c r="F3284" s="148"/>
      <c r="G3284" s="454" t="s">
        <v>1776</v>
      </c>
      <c r="H3284" s="454"/>
      <c r="I3284" s="454"/>
      <c r="J3284" s="454"/>
      <c r="K3284" s="454"/>
      <c r="L3284" s="454"/>
      <c r="M3284" s="151"/>
      <c r="N3284" s="460"/>
      <c r="O3284" s="460"/>
      <c r="P3284" s="460"/>
      <c r="Q3284" s="150"/>
    </row>
    <row r="3285" spans="2:17" x14ac:dyDescent="0.35">
      <c r="B3285" s="151" t="s">
        <v>18</v>
      </c>
      <c r="C3285" s="151" t="s">
        <v>18</v>
      </c>
      <c r="D3285" s="151" t="s">
        <v>18</v>
      </c>
      <c r="E3285" s="151" t="s">
        <v>18</v>
      </c>
      <c r="F3285" s="398" t="s">
        <v>418</v>
      </c>
      <c r="G3285" s="367"/>
      <c r="H3285" s="367"/>
      <c r="I3285" s="367"/>
      <c r="J3285" s="367"/>
      <c r="K3285" s="367"/>
      <c r="L3285" s="367"/>
      <c r="M3285" s="65" t="s">
        <v>190</v>
      </c>
      <c r="N3285" s="577">
        <v>100000</v>
      </c>
      <c r="O3285" s="367"/>
      <c r="P3285" s="367"/>
      <c r="Q3285" s="66" t="s">
        <v>189</v>
      </c>
    </row>
    <row r="3286" spans="2:17" x14ac:dyDescent="0.35">
      <c r="B3286" s="151"/>
      <c r="C3286" s="151"/>
      <c r="D3286" s="151"/>
      <c r="E3286" s="148"/>
      <c r="F3286" s="148"/>
      <c r="G3286" s="454" t="s">
        <v>1779</v>
      </c>
      <c r="H3286" s="367"/>
      <c r="I3286" s="367"/>
      <c r="J3286" s="367"/>
      <c r="K3286" s="367"/>
      <c r="L3286" s="367"/>
      <c r="M3286" s="151"/>
      <c r="N3286" s="460"/>
      <c r="O3286" s="367"/>
      <c r="P3286" s="367"/>
      <c r="Q3286" s="150"/>
    </row>
    <row r="3287" spans="2:17" x14ac:dyDescent="0.35">
      <c r="B3287" s="151"/>
      <c r="C3287" s="151"/>
      <c r="D3287" s="151"/>
      <c r="E3287" s="148"/>
      <c r="F3287" s="148"/>
      <c r="G3287" s="454" t="s">
        <v>1777</v>
      </c>
      <c r="H3287" s="454"/>
      <c r="I3287" s="454"/>
      <c r="J3287" s="454"/>
      <c r="K3287" s="454"/>
      <c r="L3287" s="454"/>
      <c r="M3287" s="151"/>
      <c r="N3287" s="460"/>
      <c r="O3287" s="460"/>
      <c r="P3287" s="460"/>
      <c r="Q3287" s="150"/>
    </row>
    <row r="3288" spans="2:17" x14ac:dyDescent="0.35">
      <c r="B3288" s="151"/>
      <c r="C3288" s="151"/>
      <c r="D3288" s="151"/>
      <c r="E3288" s="148"/>
      <c r="F3288" s="148"/>
      <c r="G3288" s="454" t="s">
        <v>1778</v>
      </c>
      <c r="H3288" s="454"/>
      <c r="I3288" s="454"/>
      <c r="J3288" s="454"/>
      <c r="K3288" s="454"/>
      <c r="L3288" s="454"/>
      <c r="M3288" s="151"/>
      <c r="N3288" s="460"/>
      <c r="O3288" s="460"/>
      <c r="P3288" s="460"/>
      <c r="Q3288" s="150"/>
    </row>
    <row r="3289" spans="2:17" x14ac:dyDescent="0.35">
      <c r="B3289" s="151"/>
      <c r="C3289" s="151"/>
      <c r="D3289" s="151"/>
      <c r="E3289" s="148"/>
      <c r="F3289" s="148"/>
      <c r="G3289" s="454" t="s">
        <v>1776</v>
      </c>
      <c r="H3289" s="454"/>
      <c r="I3289" s="454"/>
      <c r="J3289" s="454"/>
      <c r="K3289" s="454"/>
      <c r="L3289" s="454"/>
      <c r="M3289" s="151"/>
      <c r="N3289" s="460"/>
      <c r="O3289" s="460"/>
      <c r="P3289" s="460"/>
      <c r="Q3289" s="150"/>
    </row>
    <row r="3290" spans="2:17" x14ac:dyDescent="0.35">
      <c r="B3290" s="151" t="s">
        <v>18</v>
      </c>
      <c r="C3290" s="151" t="s">
        <v>18</v>
      </c>
      <c r="D3290" s="151" t="s">
        <v>18</v>
      </c>
      <c r="E3290" s="151" t="s">
        <v>18</v>
      </c>
      <c r="F3290" s="398" t="s">
        <v>56</v>
      </c>
      <c r="G3290" s="367"/>
      <c r="H3290" s="367"/>
      <c r="I3290" s="367"/>
      <c r="J3290" s="367"/>
      <c r="K3290" s="367"/>
      <c r="L3290" s="367"/>
      <c r="M3290" s="65" t="s">
        <v>190</v>
      </c>
      <c r="N3290" s="577">
        <v>30000</v>
      </c>
      <c r="O3290" s="367"/>
      <c r="P3290" s="367"/>
      <c r="Q3290" s="66" t="s">
        <v>189</v>
      </c>
    </row>
    <row r="3291" spans="2:17" x14ac:dyDescent="0.35">
      <c r="B3291" s="151"/>
      <c r="C3291" s="151"/>
      <c r="D3291" s="151"/>
      <c r="E3291" s="148"/>
      <c r="F3291" s="148"/>
      <c r="G3291" s="454" t="s">
        <v>1780</v>
      </c>
      <c r="H3291" s="367"/>
      <c r="I3291" s="367"/>
      <c r="J3291" s="367"/>
      <c r="K3291" s="367"/>
      <c r="L3291" s="367"/>
      <c r="M3291" s="151"/>
      <c r="N3291" s="460"/>
      <c r="O3291" s="367"/>
      <c r="P3291" s="367"/>
      <c r="Q3291" s="150"/>
    </row>
    <row r="3292" spans="2:17" x14ac:dyDescent="0.35">
      <c r="B3292" s="151"/>
      <c r="C3292" s="151"/>
      <c r="D3292" s="151"/>
      <c r="E3292" s="148"/>
      <c r="F3292" s="148"/>
      <c r="G3292" s="454" t="s">
        <v>1777</v>
      </c>
      <c r="H3292" s="454"/>
      <c r="I3292" s="454"/>
      <c r="J3292" s="454"/>
      <c r="K3292" s="454"/>
      <c r="L3292" s="454"/>
      <c r="M3292" s="151"/>
      <c r="N3292" s="460"/>
      <c r="O3292" s="460"/>
      <c r="P3292" s="460"/>
      <c r="Q3292" s="150"/>
    </row>
    <row r="3293" spans="2:17" x14ac:dyDescent="0.35">
      <c r="B3293" s="151"/>
      <c r="C3293" s="151"/>
      <c r="D3293" s="151"/>
      <c r="E3293" s="148"/>
      <c r="F3293" s="148"/>
      <c r="G3293" s="454" t="s">
        <v>1778</v>
      </c>
      <c r="H3293" s="454"/>
      <c r="I3293" s="454"/>
      <c r="J3293" s="454"/>
      <c r="K3293" s="454"/>
      <c r="L3293" s="454"/>
      <c r="M3293" s="151"/>
      <c r="N3293" s="460"/>
      <c r="O3293" s="460"/>
      <c r="P3293" s="460"/>
      <c r="Q3293" s="150"/>
    </row>
    <row r="3294" spans="2:17" x14ac:dyDescent="0.35">
      <c r="B3294" s="151"/>
      <c r="C3294" s="151"/>
      <c r="D3294" s="151"/>
      <c r="E3294" s="148"/>
      <c r="F3294" s="148"/>
      <c r="G3294" s="454" t="s">
        <v>1781</v>
      </c>
      <c r="H3294" s="454"/>
      <c r="I3294" s="454"/>
      <c r="J3294" s="454"/>
      <c r="K3294" s="454"/>
      <c r="L3294" s="454"/>
      <c r="M3294" s="151"/>
      <c r="N3294" s="460"/>
      <c r="O3294" s="460"/>
      <c r="P3294" s="460"/>
      <c r="Q3294" s="150"/>
    </row>
    <row r="3295" spans="2:17" x14ac:dyDescent="0.35">
      <c r="B3295" s="151" t="s">
        <v>18</v>
      </c>
      <c r="C3295" s="151" t="s">
        <v>18</v>
      </c>
      <c r="D3295" s="151" t="s">
        <v>18</v>
      </c>
      <c r="E3295" s="151" t="s">
        <v>18</v>
      </c>
      <c r="F3295" s="398" t="s">
        <v>57</v>
      </c>
      <c r="G3295" s="367"/>
      <c r="H3295" s="367"/>
      <c r="I3295" s="367"/>
      <c r="J3295" s="367"/>
      <c r="K3295" s="367"/>
      <c r="L3295" s="367"/>
      <c r="M3295" s="65" t="s">
        <v>190</v>
      </c>
      <c r="N3295" s="577">
        <v>10000</v>
      </c>
      <c r="O3295" s="367"/>
      <c r="P3295" s="367"/>
      <c r="Q3295" s="66" t="s">
        <v>189</v>
      </c>
    </row>
    <row r="3296" spans="2:17" x14ac:dyDescent="0.35">
      <c r="B3296" s="151"/>
      <c r="C3296" s="151"/>
      <c r="D3296" s="151"/>
      <c r="E3296" s="148"/>
      <c r="F3296" s="148"/>
      <c r="G3296" s="454" t="s">
        <v>1782</v>
      </c>
      <c r="H3296" s="367"/>
      <c r="I3296" s="367"/>
      <c r="J3296" s="367"/>
      <c r="K3296" s="367"/>
      <c r="L3296" s="367"/>
      <c r="M3296" s="151"/>
      <c r="N3296" s="460"/>
      <c r="O3296" s="367"/>
      <c r="P3296" s="367"/>
      <c r="Q3296" s="150"/>
    </row>
    <row r="3297" spans="2:17" s="173" customFormat="1" x14ac:dyDescent="0.35">
      <c r="B3297" s="179"/>
      <c r="C3297" s="179"/>
      <c r="D3297" s="179"/>
      <c r="E3297" s="174"/>
      <c r="F3297" s="174"/>
      <c r="G3297" s="178"/>
      <c r="M3297" s="179"/>
      <c r="N3297" s="179"/>
      <c r="Q3297" s="178"/>
    </row>
    <row r="3298" spans="2:17" x14ac:dyDescent="0.35">
      <c r="B3298" s="151"/>
      <c r="C3298" s="151"/>
      <c r="D3298" s="151"/>
      <c r="E3298" s="148"/>
      <c r="F3298" s="148"/>
      <c r="G3298" s="454" t="s">
        <v>1783</v>
      </c>
      <c r="H3298" s="454"/>
      <c r="I3298" s="454"/>
      <c r="J3298" s="454"/>
      <c r="K3298" s="454"/>
      <c r="L3298" s="454"/>
      <c r="M3298" s="151"/>
      <c r="N3298" s="460"/>
      <c r="O3298" s="460"/>
      <c r="P3298" s="460"/>
      <c r="Q3298" s="150"/>
    </row>
    <row r="3299" spans="2:17" x14ac:dyDescent="0.35">
      <c r="B3299" s="151"/>
      <c r="C3299" s="151"/>
      <c r="D3299" s="151"/>
      <c r="E3299" s="148"/>
      <c r="F3299" s="148"/>
      <c r="G3299" s="454" t="s">
        <v>1784</v>
      </c>
      <c r="H3299" s="454"/>
      <c r="I3299" s="454"/>
      <c r="J3299" s="454"/>
      <c r="K3299" s="454"/>
      <c r="L3299" s="454"/>
      <c r="M3299" s="151"/>
      <c r="N3299" s="460"/>
      <c r="O3299" s="460"/>
      <c r="P3299" s="460"/>
      <c r="Q3299" s="150"/>
    </row>
    <row r="3300" spans="2:17" x14ac:dyDescent="0.35">
      <c r="B3300" s="151"/>
      <c r="C3300" s="151"/>
      <c r="D3300" s="151"/>
      <c r="E3300" s="148"/>
      <c r="F3300" s="148"/>
      <c r="G3300" s="454" t="s">
        <v>1776</v>
      </c>
      <c r="H3300" s="454"/>
      <c r="I3300" s="454"/>
      <c r="J3300" s="454"/>
      <c r="K3300" s="454"/>
      <c r="L3300" s="454"/>
      <c r="M3300" s="151"/>
      <c r="N3300" s="460"/>
      <c r="O3300" s="460"/>
      <c r="P3300" s="460"/>
      <c r="Q3300" s="150"/>
    </row>
    <row r="3301" spans="2:17" x14ac:dyDescent="0.35">
      <c r="B3301" s="151" t="s">
        <v>18</v>
      </c>
      <c r="C3301" s="151" t="s">
        <v>18</v>
      </c>
      <c r="D3301" s="151" t="s">
        <v>18</v>
      </c>
      <c r="E3301" s="151" t="s">
        <v>18</v>
      </c>
      <c r="F3301" s="398" t="s">
        <v>68</v>
      </c>
      <c r="G3301" s="367"/>
      <c r="H3301" s="367"/>
      <c r="I3301" s="367"/>
      <c r="J3301" s="367"/>
      <c r="K3301" s="367"/>
      <c r="L3301" s="367"/>
      <c r="M3301" s="65" t="s">
        <v>190</v>
      </c>
      <c r="N3301" s="577">
        <v>5000</v>
      </c>
      <c r="O3301" s="367"/>
      <c r="P3301" s="367"/>
      <c r="Q3301" s="66" t="s">
        <v>189</v>
      </c>
    </row>
    <row r="3302" spans="2:17" x14ac:dyDescent="0.35">
      <c r="B3302" s="151"/>
      <c r="C3302" s="151"/>
      <c r="D3302" s="151"/>
      <c r="E3302" s="148"/>
      <c r="F3302" s="148"/>
      <c r="G3302" s="454" t="s">
        <v>1787</v>
      </c>
      <c r="H3302" s="367"/>
      <c r="I3302" s="367"/>
      <c r="J3302" s="367"/>
      <c r="K3302" s="367"/>
      <c r="L3302" s="367"/>
      <c r="M3302" s="151"/>
      <c r="N3302" s="460"/>
      <c r="O3302" s="367"/>
      <c r="P3302" s="367"/>
      <c r="Q3302" s="150"/>
    </row>
    <row r="3303" spans="2:17" x14ac:dyDescent="0.35">
      <c r="B3303" s="151"/>
      <c r="C3303" s="151"/>
      <c r="D3303" s="151"/>
      <c r="E3303" s="148"/>
      <c r="F3303" s="148"/>
      <c r="G3303" s="454" t="s">
        <v>1788</v>
      </c>
      <c r="H3303" s="454"/>
      <c r="I3303" s="454"/>
      <c r="J3303" s="454"/>
      <c r="K3303" s="454"/>
      <c r="L3303" s="454"/>
      <c r="M3303" s="151"/>
      <c r="N3303" s="460"/>
      <c r="O3303" s="460"/>
      <c r="P3303" s="460"/>
      <c r="Q3303" s="150"/>
    </row>
    <row r="3304" spans="2:17" x14ac:dyDescent="0.35">
      <c r="B3304" s="151"/>
      <c r="C3304" s="151"/>
      <c r="D3304" s="151"/>
      <c r="E3304" s="148"/>
      <c r="F3304" s="148"/>
      <c r="G3304" s="454" t="s">
        <v>1858</v>
      </c>
      <c r="H3304" s="454"/>
      <c r="I3304" s="454"/>
      <c r="J3304" s="454"/>
      <c r="K3304" s="454"/>
      <c r="L3304" s="454"/>
      <c r="M3304" s="151"/>
      <c r="N3304" s="460"/>
      <c r="O3304" s="460"/>
      <c r="P3304" s="460"/>
      <c r="Q3304" s="150"/>
    </row>
    <row r="3305" spans="2:17" x14ac:dyDescent="0.35">
      <c r="B3305" s="151"/>
      <c r="C3305" s="151"/>
      <c r="D3305" s="151"/>
      <c r="E3305" s="148"/>
      <c r="F3305" s="148"/>
      <c r="G3305" s="454" t="s">
        <v>1771</v>
      </c>
      <c r="H3305" s="454"/>
      <c r="I3305" s="454"/>
      <c r="J3305" s="454"/>
      <c r="K3305" s="454"/>
      <c r="L3305" s="454"/>
      <c r="M3305" s="151"/>
      <c r="N3305" s="460"/>
      <c r="O3305" s="460"/>
      <c r="P3305" s="460"/>
      <c r="Q3305" s="150"/>
    </row>
    <row r="3306" spans="2:17" x14ac:dyDescent="0.35">
      <c r="B3306" s="151" t="s">
        <v>18</v>
      </c>
      <c r="C3306" s="151" t="s">
        <v>18</v>
      </c>
      <c r="D3306" s="151" t="s">
        <v>18</v>
      </c>
      <c r="E3306" s="151" t="s">
        <v>18</v>
      </c>
      <c r="F3306" s="398" t="s">
        <v>1772</v>
      </c>
      <c r="G3306" s="367"/>
      <c r="H3306" s="367"/>
      <c r="I3306" s="367"/>
      <c r="J3306" s="367"/>
      <c r="K3306" s="367"/>
      <c r="L3306" s="367"/>
      <c r="M3306" s="65" t="s">
        <v>190</v>
      </c>
      <c r="N3306" s="577">
        <v>50000</v>
      </c>
      <c r="O3306" s="367"/>
      <c r="P3306" s="367"/>
      <c r="Q3306" s="66" t="s">
        <v>189</v>
      </c>
    </row>
    <row r="3307" spans="2:17" x14ac:dyDescent="0.35">
      <c r="B3307" s="151"/>
      <c r="C3307" s="151"/>
      <c r="D3307" s="151"/>
      <c r="E3307" s="148"/>
      <c r="F3307" s="148"/>
      <c r="G3307" s="454" t="s">
        <v>1785</v>
      </c>
      <c r="H3307" s="367"/>
      <c r="I3307" s="367"/>
      <c r="J3307" s="367"/>
      <c r="K3307" s="367"/>
      <c r="L3307" s="367"/>
      <c r="M3307" s="151"/>
      <c r="N3307" s="460"/>
      <c r="O3307" s="367"/>
      <c r="P3307" s="367"/>
      <c r="Q3307" s="150"/>
    </row>
    <row r="3308" spans="2:17" x14ac:dyDescent="0.35">
      <c r="B3308" s="151"/>
      <c r="C3308" s="151"/>
      <c r="D3308" s="151"/>
      <c r="E3308" s="148"/>
      <c r="F3308" s="148"/>
      <c r="G3308" s="454" t="s">
        <v>1786</v>
      </c>
      <c r="H3308" s="454"/>
      <c r="I3308" s="454"/>
      <c r="J3308" s="454"/>
      <c r="K3308" s="454"/>
      <c r="L3308" s="454"/>
      <c r="M3308" s="151"/>
      <c r="N3308" s="460"/>
      <c r="O3308" s="460"/>
      <c r="P3308" s="460"/>
      <c r="Q3308" s="150"/>
    </row>
    <row r="3309" spans="2:17" x14ac:dyDescent="0.35">
      <c r="B3309" s="151"/>
      <c r="C3309" s="151"/>
      <c r="D3309" s="151"/>
      <c r="E3309" s="148"/>
      <c r="F3309" s="148"/>
      <c r="G3309" s="454" t="s">
        <v>1791</v>
      </c>
      <c r="H3309" s="454"/>
      <c r="I3309" s="454"/>
      <c r="J3309" s="454"/>
      <c r="K3309" s="454"/>
      <c r="L3309" s="454"/>
      <c r="M3309" s="151"/>
      <c r="N3309" s="460"/>
      <c r="O3309" s="460"/>
      <c r="P3309" s="460"/>
      <c r="Q3309" s="150"/>
    </row>
    <row r="3310" spans="2:17" x14ac:dyDescent="0.35">
      <c r="B3310" s="151" t="s">
        <v>18</v>
      </c>
      <c r="C3310" s="151" t="s">
        <v>18</v>
      </c>
      <c r="D3310" s="504" t="s">
        <v>150</v>
      </c>
      <c r="E3310" s="367"/>
      <c r="F3310" s="367"/>
      <c r="G3310" s="367"/>
      <c r="H3310" s="367"/>
      <c r="I3310" s="367"/>
      <c r="J3310" s="367"/>
      <c r="K3310" s="367"/>
      <c r="L3310" s="367"/>
      <c r="M3310" s="60" t="s">
        <v>13</v>
      </c>
      <c r="N3310" s="575">
        <v>290000</v>
      </c>
      <c r="O3310" s="367"/>
      <c r="P3310" s="367"/>
      <c r="Q3310" s="161" t="s">
        <v>189</v>
      </c>
    </row>
    <row r="3311" spans="2:17" x14ac:dyDescent="0.35">
      <c r="B3311" s="151" t="s">
        <v>18</v>
      </c>
      <c r="C3311" s="151" t="s">
        <v>18</v>
      </c>
      <c r="D3311" s="153" t="s">
        <v>18</v>
      </c>
      <c r="E3311" s="504" t="s">
        <v>165</v>
      </c>
      <c r="F3311" s="367"/>
      <c r="G3311" s="367"/>
      <c r="H3311" s="367"/>
      <c r="I3311" s="367"/>
      <c r="J3311" s="367"/>
      <c r="K3311" s="367"/>
      <c r="L3311" s="367"/>
      <c r="M3311" s="60" t="s">
        <v>13</v>
      </c>
      <c r="N3311" s="575">
        <v>290000</v>
      </c>
      <c r="O3311" s="367"/>
      <c r="P3311" s="367"/>
      <c r="Q3311" s="161" t="s">
        <v>189</v>
      </c>
    </row>
    <row r="3312" spans="2:17" x14ac:dyDescent="0.35">
      <c r="B3312" s="151" t="s">
        <v>18</v>
      </c>
      <c r="C3312" s="151" t="s">
        <v>18</v>
      </c>
      <c r="D3312" s="151" t="s">
        <v>18</v>
      </c>
      <c r="E3312" s="460" t="s">
        <v>166</v>
      </c>
      <c r="F3312" s="367"/>
      <c r="G3312" s="367"/>
      <c r="H3312" s="367"/>
      <c r="I3312" s="367"/>
      <c r="J3312" s="367"/>
      <c r="K3312" s="367"/>
      <c r="L3312" s="367"/>
      <c r="M3312" s="156" t="s">
        <v>18</v>
      </c>
      <c r="N3312" s="583" t="s">
        <v>18</v>
      </c>
      <c r="O3312" s="367"/>
      <c r="P3312" s="367"/>
      <c r="Q3312" s="62" t="s">
        <v>18</v>
      </c>
    </row>
    <row r="3313" spans="2:17" x14ac:dyDescent="0.35">
      <c r="B3313" s="151" t="s">
        <v>18</v>
      </c>
      <c r="C3313" s="151" t="s">
        <v>18</v>
      </c>
      <c r="D3313" s="151" t="s">
        <v>18</v>
      </c>
      <c r="E3313" s="151" t="s">
        <v>18</v>
      </c>
      <c r="F3313" s="398" t="s">
        <v>1789</v>
      </c>
      <c r="G3313" s="367"/>
      <c r="H3313" s="367"/>
      <c r="I3313" s="367"/>
      <c r="J3313" s="367"/>
      <c r="K3313" s="367"/>
      <c r="L3313" s="367"/>
      <c r="M3313" s="65" t="s">
        <v>190</v>
      </c>
      <c r="N3313" s="577">
        <v>290000</v>
      </c>
      <c r="O3313" s="367"/>
      <c r="P3313" s="367"/>
      <c r="Q3313" s="66" t="s">
        <v>189</v>
      </c>
    </row>
    <row r="3314" spans="2:17" x14ac:dyDescent="0.35">
      <c r="B3314" s="151" t="s">
        <v>18</v>
      </c>
      <c r="C3314" s="151" t="s">
        <v>18</v>
      </c>
      <c r="D3314" s="151" t="s">
        <v>18</v>
      </c>
      <c r="E3314" s="151" t="s">
        <v>18</v>
      </c>
      <c r="F3314" s="398" t="s">
        <v>1790</v>
      </c>
      <c r="G3314" s="367"/>
      <c r="H3314" s="367"/>
      <c r="I3314" s="367"/>
      <c r="J3314" s="367"/>
      <c r="K3314" s="367"/>
      <c r="L3314" s="367"/>
      <c r="M3314" s="65" t="s">
        <v>190</v>
      </c>
      <c r="N3314" s="577">
        <v>290000</v>
      </c>
      <c r="O3314" s="367"/>
      <c r="P3314" s="367"/>
      <c r="Q3314" s="66" t="s">
        <v>189</v>
      </c>
    </row>
    <row r="3315" spans="2:17" x14ac:dyDescent="0.35">
      <c r="B3315" s="151"/>
      <c r="C3315" s="151"/>
      <c r="D3315" s="151"/>
      <c r="E3315" s="148"/>
      <c r="F3315" s="148"/>
      <c r="G3315" s="142" t="s">
        <v>1792</v>
      </c>
      <c r="H3315" s="142"/>
      <c r="I3315" s="142"/>
      <c r="J3315" s="142"/>
      <c r="K3315" s="142"/>
      <c r="L3315" s="142"/>
      <c r="M3315" s="151"/>
      <c r="N3315" s="460"/>
      <c r="O3315" s="367"/>
      <c r="P3315" s="367"/>
      <c r="Q3315" s="150"/>
    </row>
    <row r="3316" spans="2:17" x14ac:dyDescent="0.35">
      <c r="B3316" s="151"/>
      <c r="C3316" s="151"/>
      <c r="D3316" s="151"/>
      <c r="E3316" s="148"/>
      <c r="F3316" s="148"/>
      <c r="G3316" s="142" t="s">
        <v>1793</v>
      </c>
      <c r="H3316" s="142"/>
      <c r="I3316" s="142"/>
      <c r="J3316" s="142"/>
      <c r="K3316" s="142"/>
      <c r="L3316" s="142"/>
      <c r="M3316" s="151"/>
      <c r="N3316" s="460"/>
      <c r="O3316" s="460"/>
      <c r="P3316" s="460"/>
      <c r="Q3316" s="150"/>
    </row>
    <row r="3317" spans="2:17" x14ac:dyDescent="0.35">
      <c r="B3317" s="151"/>
      <c r="C3317" s="151"/>
      <c r="D3317" s="151"/>
      <c r="E3317" s="148"/>
      <c r="F3317" s="148"/>
      <c r="G3317" s="142" t="s">
        <v>1794</v>
      </c>
      <c r="H3317" s="142"/>
      <c r="I3317" s="142"/>
      <c r="J3317" s="142"/>
      <c r="K3317" s="142"/>
      <c r="L3317" s="142"/>
      <c r="M3317" s="151"/>
      <c r="N3317" s="460"/>
      <c r="O3317" s="460"/>
      <c r="P3317" s="460"/>
      <c r="Q3317" s="150"/>
    </row>
    <row r="3318" spans="2:17" x14ac:dyDescent="0.35">
      <c r="B3318" s="151"/>
      <c r="C3318" s="151"/>
      <c r="D3318" s="151"/>
      <c r="E3318" s="148"/>
      <c r="F3318" s="148"/>
      <c r="G3318" s="142" t="s">
        <v>1795</v>
      </c>
      <c r="H3318" s="142"/>
      <c r="I3318" s="142"/>
      <c r="J3318" s="142"/>
      <c r="K3318" s="142"/>
      <c r="L3318" s="142"/>
      <c r="M3318" s="151"/>
      <c r="N3318" s="460"/>
      <c r="O3318" s="460"/>
      <c r="P3318" s="460"/>
      <c r="Q3318" s="150"/>
    </row>
    <row r="3319" spans="2:17" x14ac:dyDescent="0.35">
      <c r="B3319" s="153" t="s">
        <v>18</v>
      </c>
      <c r="C3319" s="504" t="s">
        <v>206</v>
      </c>
      <c r="D3319" s="367"/>
      <c r="E3319" s="367"/>
      <c r="F3319" s="367"/>
      <c r="G3319" s="367"/>
      <c r="H3319" s="367"/>
      <c r="I3319" s="367"/>
      <c r="J3319" s="367"/>
      <c r="K3319" s="367"/>
      <c r="L3319" s="367"/>
      <c r="M3319" s="60" t="s">
        <v>13</v>
      </c>
      <c r="N3319" s="575">
        <v>202000</v>
      </c>
      <c r="O3319" s="367"/>
      <c r="P3319" s="367"/>
      <c r="Q3319" s="161" t="s">
        <v>189</v>
      </c>
    </row>
    <row r="3320" spans="2:17" x14ac:dyDescent="0.35">
      <c r="B3320" s="151" t="s">
        <v>18</v>
      </c>
      <c r="C3320" s="151" t="s">
        <v>18</v>
      </c>
      <c r="D3320" s="504" t="s">
        <v>38</v>
      </c>
      <c r="E3320" s="367"/>
      <c r="F3320" s="367"/>
      <c r="G3320" s="367"/>
      <c r="H3320" s="367"/>
      <c r="I3320" s="367"/>
      <c r="J3320" s="367"/>
      <c r="K3320" s="367"/>
      <c r="L3320" s="367"/>
      <c r="M3320" s="60" t="s">
        <v>13</v>
      </c>
      <c r="N3320" s="575">
        <v>182000</v>
      </c>
      <c r="O3320" s="367"/>
      <c r="P3320" s="367"/>
      <c r="Q3320" s="161" t="s">
        <v>189</v>
      </c>
    </row>
    <row r="3321" spans="2:17" x14ac:dyDescent="0.35">
      <c r="B3321" s="151" t="s">
        <v>18</v>
      </c>
      <c r="C3321" s="151" t="s">
        <v>18</v>
      </c>
      <c r="D3321" s="153" t="s">
        <v>18</v>
      </c>
      <c r="E3321" s="504" t="s">
        <v>43</v>
      </c>
      <c r="F3321" s="367"/>
      <c r="G3321" s="367"/>
      <c r="H3321" s="367"/>
      <c r="I3321" s="367"/>
      <c r="J3321" s="367"/>
      <c r="K3321" s="367"/>
      <c r="L3321" s="367"/>
      <c r="M3321" s="60" t="s">
        <v>13</v>
      </c>
      <c r="N3321" s="575">
        <v>182000</v>
      </c>
      <c r="O3321" s="367"/>
      <c r="P3321" s="367"/>
      <c r="Q3321" s="161" t="s">
        <v>189</v>
      </c>
    </row>
    <row r="3322" spans="2:17" x14ac:dyDescent="0.35">
      <c r="B3322" s="151" t="s">
        <v>18</v>
      </c>
      <c r="C3322" s="151" t="s">
        <v>18</v>
      </c>
      <c r="D3322" s="151" t="s">
        <v>18</v>
      </c>
      <c r="E3322" s="460" t="s">
        <v>46</v>
      </c>
      <c r="F3322" s="367"/>
      <c r="G3322" s="367"/>
      <c r="H3322" s="367"/>
      <c r="I3322" s="367"/>
      <c r="J3322" s="367"/>
      <c r="K3322" s="367"/>
      <c r="L3322" s="367"/>
      <c r="M3322" s="157" t="s">
        <v>18</v>
      </c>
      <c r="N3322" s="573" t="s">
        <v>18</v>
      </c>
      <c r="O3322" s="367"/>
      <c r="P3322" s="367"/>
      <c r="Q3322" s="150" t="s">
        <v>18</v>
      </c>
    </row>
    <row r="3323" spans="2:17" x14ac:dyDescent="0.35">
      <c r="B3323" s="151" t="s">
        <v>18</v>
      </c>
      <c r="C3323" s="151" t="s">
        <v>18</v>
      </c>
      <c r="D3323" s="151" t="s">
        <v>18</v>
      </c>
      <c r="E3323" s="151" t="s">
        <v>18</v>
      </c>
      <c r="F3323" s="398" t="s">
        <v>51</v>
      </c>
      <c r="G3323" s="367"/>
      <c r="H3323" s="367"/>
      <c r="I3323" s="367"/>
      <c r="J3323" s="367"/>
      <c r="K3323" s="367"/>
      <c r="L3323" s="367"/>
      <c r="M3323" s="40" t="s">
        <v>190</v>
      </c>
      <c r="N3323" s="500">
        <v>20000</v>
      </c>
      <c r="O3323" s="367"/>
      <c r="P3323" s="367"/>
      <c r="Q3323" s="51" t="s">
        <v>189</v>
      </c>
    </row>
    <row r="3324" spans="2:17" x14ac:dyDescent="0.35">
      <c r="B3324" s="151"/>
      <c r="C3324" s="151"/>
      <c r="D3324" s="151"/>
      <c r="E3324" s="148"/>
      <c r="F3324" s="148"/>
      <c r="G3324" s="454" t="s">
        <v>1861</v>
      </c>
      <c r="H3324" s="367"/>
      <c r="I3324" s="367"/>
      <c r="J3324" s="367"/>
      <c r="K3324" s="367"/>
      <c r="L3324" s="367"/>
      <c r="M3324" s="151"/>
      <c r="N3324" s="460"/>
      <c r="O3324" s="367"/>
      <c r="P3324" s="367"/>
      <c r="Q3324" s="150"/>
    </row>
    <row r="3325" spans="2:17" x14ac:dyDescent="0.35">
      <c r="B3325" s="151"/>
      <c r="C3325" s="151"/>
      <c r="D3325" s="151"/>
      <c r="E3325" s="148"/>
      <c r="F3325" s="148"/>
      <c r="G3325" s="454" t="s">
        <v>1884</v>
      </c>
      <c r="H3325" s="454"/>
      <c r="I3325" s="454"/>
      <c r="J3325" s="454"/>
      <c r="K3325" s="454"/>
      <c r="L3325" s="454"/>
      <c r="M3325" s="151"/>
      <c r="N3325" s="460"/>
      <c r="O3325" s="460"/>
      <c r="P3325" s="460"/>
      <c r="Q3325" s="150"/>
    </row>
    <row r="3326" spans="2:17" x14ac:dyDescent="0.35">
      <c r="B3326" s="151"/>
      <c r="C3326" s="151"/>
      <c r="D3326" s="151"/>
      <c r="E3326" s="148"/>
      <c r="F3326" s="148"/>
      <c r="G3326" s="454" t="s">
        <v>1859</v>
      </c>
      <c r="H3326" s="454"/>
      <c r="I3326" s="454"/>
      <c r="J3326" s="454"/>
      <c r="K3326" s="454"/>
      <c r="L3326" s="454"/>
      <c r="M3326" s="151"/>
      <c r="N3326" s="460"/>
      <c r="O3326" s="460"/>
      <c r="P3326" s="460"/>
      <c r="Q3326" s="150"/>
    </row>
    <row r="3327" spans="2:17" s="173" customFormat="1" x14ac:dyDescent="0.35">
      <c r="B3327" s="179"/>
      <c r="C3327" s="179"/>
      <c r="D3327" s="179"/>
      <c r="E3327" s="174"/>
      <c r="F3327" s="174"/>
      <c r="G3327" s="178"/>
      <c r="H3327" s="178"/>
      <c r="I3327" s="178"/>
      <c r="J3327" s="178"/>
      <c r="K3327" s="178"/>
      <c r="L3327" s="178"/>
      <c r="M3327" s="179"/>
      <c r="N3327" s="179"/>
      <c r="O3327" s="179"/>
      <c r="P3327" s="179"/>
      <c r="Q3327" s="178"/>
    </row>
    <row r="3328" spans="2:17" x14ac:dyDescent="0.35">
      <c r="B3328" s="151"/>
      <c r="C3328" s="151"/>
      <c r="D3328" s="151"/>
      <c r="E3328" s="148"/>
      <c r="F3328" s="148"/>
      <c r="G3328" s="454" t="s">
        <v>1860</v>
      </c>
      <c r="H3328" s="454"/>
      <c r="I3328" s="454"/>
      <c r="J3328" s="454"/>
      <c r="K3328" s="454"/>
      <c r="L3328" s="454"/>
      <c r="M3328" s="151"/>
      <c r="N3328" s="460"/>
      <c r="O3328" s="460"/>
      <c r="P3328" s="460"/>
      <c r="Q3328" s="150"/>
    </row>
    <row r="3329" spans="2:17" x14ac:dyDescent="0.35">
      <c r="B3329" s="151" t="s">
        <v>18</v>
      </c>
      <c r="C3329" s="151" t="s">
        <v>18</v>
      </c>
      <c r="D3329" s="151" t="s">
        <v>18</v>
      </c>
      <c r="E3329" s="151" t="s">
        <v>18</v>
      </c>
      <c r="F3329" s="398" t="s">
        <v>69</v>
      </c>
      <c r="G3329" s="367"/>
      <c r="H3329" s="367"/>
      <c r="I3329" s="367"/>
      <c r="J3329" s="367"/>
      <c r="K3329" s="367"/>
      <c r="L3329" s="367"/>
      <c r="M3329" s="40" t="s">
        <v>190</v>
      </c>
      <c r="N3329" s="500">
        <v>3000</v>
      </c>
      <c r="O3329" s="367"/>
      <c r="P3329" s="367"/>
      <c r="Q3329" s="51" t="s">
        <v>189</v>
      </c>
    </row>
    <row r="3330" spans="2:17" x14ac:dyDescent="0.35">
      <c r="B3330" s="151"/>
      <c r="C3330" s="151"/>
      <c r="D3330" s="151"/>
      <c r="E3330" s="148"/>
      <c r="F3330" s="148"/>
      <c r="G3330" s="454" t="s">
        <v>1875</v>
      </c>
      <c r="H3330" s="367"/>
      <c r="I3330" s="367"/>
      <c r="J3330" s="367"/>
      <c r="K3330" s="367"/>
      <c r="L3330" s="367"/>
      <c r="M3330" s="151"/>
      <c r="N3330" s="460"/>
      <c r="O3330" s="367"/>
      <c r="P3330" s="367"/>
      <c r="Q3330" s="150"/>
    </row>
    <row r="3331" spans="2:17" x14ac:dyDescent="0.35">
      <c r="B3331" s="151"/>
      <c r="C3331" s="151"/>
      <c r="D3331" s="151"/>
      <c r="E3331" s="148"/>
      <c r="F3331" s="148"/>
      <c r="G3331" s="454" t="s">
        <v>1876</v>
      </c>
      <c r="H3331" s="454"/>
      <c r="I3331" s="454"/>
      <c r="J3331" s="454"/>
      <c r="K3331" s="454"/>
      <c r="L3331" s="454"/>
      <c r="M3331" s="151"/>
      <c r="N3331" s="460"/>
      <c r="O3331" s="460"/>
      <c r="P3331" s="460"/>
      <c r="Q3331" s="150"/>
    </row>
    <row r="3332" spans="2:17" x14ac:dyDescent="0.35">
      <c r="B3332" s="151"/>
      <c r="C3332" s="151"/>
      <c r="D3332" s="151"/>
      <c r="E3332" s="148"/>
      <c r="F3332" s="148"/>
      <c r="G3332" s="454" t="s">
        <v>1877</v>
      </c>
      <c r="H3332" s="454"/>
      <c r="I3332" s="454"/>
      <c r="J3332" s="454"/>
      <c r="K3332" s="454"/>
      <c r="L3332" s="454"/>
      <c r="M3332" s="151"/>
      <c r="N3332" s="460"/>
      <c r="O3332" s="460"/>
      <c r="P3332" s="460"/>
      <c r="Q3332" s="150"/>
    </row>
    <row r="3333" spans="2:17" x14ac:dyDescent="0.35">
      <c r="B3333" s="151" t="s">
        <v>18</v>
      </c>
      <c r="C3333" s="151" t="s">
        <v>18</v>
      </c>
      <c r="D3333" s="151" t="s">
        <v>18</v>
      </c>
      <c r="E3333" s="151" t="s">
        <v>18</v>
      </c>
      <c r="F3333" s="398" t="s">
        <v>84</v>
      </c>
      <c r="G3333" s="367"/>
      <c r="H3333" s="367"/>
      <c r="I3333" s="367"/>
      <c r="J3333" s="367"/>
      <c r="K3333" s="367"/>
      <c r="L3333" s="367"/>
      <c r="M3333" s="40" t="s">
        <v>190</v>
      </c>
      <c r="N3333" s="500">
        <v>5000</v>
      </c>
      <c r="O3333" s="367"/>
      <c r="P3333" s="367"/>
      <c r="Q3333" s="51" t="s">
        <v>189</v>
      </c>
    </row>
    <row r="3334" spans="2:17" x14ac:dyDescent="0.35">
      <c r="B3334" s="151"/>
      <c r="C3334" s="151"/>
      <c r="D3334" s="151"/>
      <c r="E3334" s="148"/>
      <c r="F3334" s="148"/>
      <c r="G3334" s="454" t="s">
        <v>1878</v>
      </c>
      <c r="H3334" s="367"/>
      <c r="I3334" s="367"/>
      <c r="J3334" s="367"/>
      <c r="K3334" s="367"/>
      <c r="L3334" s="367"/>
      <c r="M3334" s="151"/>
      <c r="N3334" s="460"/>
      <c r="O3334" s="367"/>
      <c r="P3334" s="367"/>
      <c r="Q3334" s="150"/>
    </row>
    <row r="3335" spans="2:17" x14ac:dyDescent="0.35">
      <c r="B3335" s="151"/>
      <c r="C3335" s="151"/>
      <c r="D3335" s="151"/>
      <c r="E3335" s="148"/>
      <c r="F3335" s="148"/>
      <c r="G3335" s="454" t="s">
        <v>1879</v>
      </c>
      <c r="H3335" s="454"/>
      <c r="I3335" s="454"/>
      <c r="J3335" s="454"/>
      <c r="K3335" s="454"/>
      <c r="L3335" s="454"/>
      <c r="M3335" s="151"/>
      <c r="N3335" s="460"/>
      <c r="O3335" s="460"/>
      <c r="P3335" s="460"/>
      <c r="Q3335" s="150"/>
    </row>
    <row r="3336" spans="2:17" x14ac:dyDescent="0.35">
      <c r="B3336" s="151"/>
      <c r="C3336" s="151"/>
      <c r="D3336" s="151"/>
      <c r="E3336" s="148"/>
      <c r="F3336" s="148"/>
      <c r="G3336" s="454" t="s">
        <v>1888</v>
      </c>
      <c r="H3336" s="454"/>
      <c r="I3336" s="454"/>
      <c r="J3336" s="454"/>
      <c r="K3336" s="454"/>
      <c r="L3336" s="454"/>
      <c r="M3336" s="151"/>
      <c r="N3336" s="460"/>
      <c r="O3336" s="460"/>
      <c r="P3336" s="460"/>
      <c r="Q3336" s="150"/>
    </row>
    <row r="3337" spans="2:17" x14ac:dyDescent="0.35">
      <c r="B3337" s="151" t="s">
        <v>18</v>
      </c>
      <c r="C3337" s="151" t="s">
        <v>18</v>
      </c>
      <c r="D3337" s="151" t="s">
        <v>18</v>
      </c>
      <c r="E3337" s="151" t="s">
        <v>18</v>
      </c>
      <c r="F3337" s="398" t="s">
        <v>92</v>
      </c>
      <c r="G3337" s="367"/>
      <c r="H3337" s="367"/>
      <c r="I3337" s="367"/>
      <c r="J3337" s="367"/>
      <c r="K3337" s="367"/>
      <c r="L3337" s="367"/>
      <c r="M3337" s="40" t="s">
        <v>190</v>
      </c>
      <c r="N3337" s="500">
        <v>2000</v>
      </c>
      <c r="O3337" s="367"/>
      <c r="P3337" s="367"/>
      <c r="Q3337" s="51" t="s">
        <v>189</v>
      </c>
    </row>
    <row r="3338" spans="2:17" x14ac:dyDescent="0.35">
      <c r="B3338" s="151"/>
      <c r="C3338" s="151"/>
      <c r="D3338" s="151"/>
      <c r="E3338" s="148"/>
      <c r="F3338" s="148"/>
      <c r="G3338" s="454" t="s">
        <v>1862</v>
      </c>
      <c r="H3338" s="367"/>
      <c r="I3338" s="367"/>
      <c r="J3338" s="367"/>
      <c r="K3338" s="367"/>
      <c r="L3338" s="367"/>
      <c r="M3338" s="151"/>
      <c r="N3338" s="460"/>
      <c r="O3338" s="367"/>
      <c r="P3338" s="367"/>
      <c r="Q3338" s="150"/>
    </row>
    <row r="3339" spans="2:17" x14ac:dyDescent="0.35">
      <c r="B3339" s="151"/>
      <c r="C3339" s="151"/>
      <c r="D3339" s="151"/>
      <c r="E3339" s="148"/>
      <c r="F3339" s="148"/>
      <c r="G3339" s="454" t="s">
        <v>1880</v>
      </c>
      <c r="H3339" s="454"/>
      <c r="I3339" s="454"/>
      <c r="J3339" s="454"/>
      <c r="K3339" s="454"/>
      <c r="L3339" s="454"/>
      <c r="M3339" s="151"/>
      <c r="N3339" s="460"/>
      <c r="O3339" s="460"/>
      <c r="P3339" s="460"/>
      <c r="Q3339" s="150"/>
    </row>
    <row r="3340" spans="2:17" x14ac:dyDescent="0.35">
      <c r="B3340" s="151"/>
      <c r="C3340" s="151"/>
      <c r="D3340" s="151"/>
      <c r="E3340" s="148"/>
      <c r="F3340" s="148"/>
      <c r="G3340" s="454" t="s">
        <v>1881</v>
      </c>
      <c r="H3340" s="454"/>
      <c r="I3340" s="454"/>
      <c r="J3340" s="454"/>
      <c r="K3340" s="454"/>
      <c r="L3340" s="454"/>
      <c r="M3340" s="151"/>
      <c r="N3340" s="460"/>
      <c r="O3340" s="460"/>
      <c r="P3340" s="460"/>
      <c r="Q3340" s="150"/>
    </row>
    <row r="3341" spans="2:17" x14ac:dyDescent="0.35">
      <c r="B3341" s="151"/>
      <c r="C3341" s="151"/>
      <c r="D3341" s="151"/>
      <c r="E3341" s="148"/>
      <c r="F3341" s="148"/>
      <c r="G3341" s="454" t="s">
        <v>1865</v>
      </c>
      <c r="H3341" s="454"/>
      <c r="I3341" s="454"/>
      <c r="J3341" s="454"/>
      <c r="K3341" s="454"/>
      <c r="L3341" s="454"/>
      <c r="M3341" s="151"/>
      <c r="N3341" s="460"/>
      <c r="O3341" s="460"/>
      <c r="P3341" s="460"/>
      <c r="Q3341" s="150"/>
    </row>
    <row r="3342" spans="2:17" x14ac:dyDescent="0.35">
      <c r="B3342" s="151" t="s">
        <v>18</v>
      </c>
      <c r="C3342" s="151" t="s">
        <v>18</v>
      </c>
      <c r="D3342" s="151" t="s">
        <v>18</v>
      </c>
      <c r="E3342" s="151" t="s">
        <v>18</v>
      </c>
      <c r="F3342" s="398" t="s">
        <v>94</v>
      </c>
      <c r="G3342" s="367"/>
      <c r="H3342" s="367"/>
      <c r="I3342" s="367"/>
      <c r="J3342" s="367"/>
      <c r="K3342" s="367"/>
      <c r="L3342" s="367"/>
      <c r="M3342" s="40" t="s">
        <v>190</v>
      </c>
      <c r="N3342" s="500">
        <v>5000</v>
      </c>
      <c r="O3342" s="367"/>
      <c r="P3342" s="367"/>
      <c r="Q3342" s="51" t="s">
        <v>189</v>
      </c>
    </row>
    <row r="3343" spans="2:17" x14ac:dyDescent="0.35">
      <c r="B3343" s="151"/>
      <c r="C3343" s="151"/>
      <c r="D3343" s="151"/>
      <c r="E3343" s="148"/>
      <c r="F3343" s="148"/>
      <c r="G3343" s="454" t="s">
        <v>1862</v>
      </c>
      <c r="H3343" s="367"/>
      <c r="I3343" s="367"/>
      <c r="J3343" s="367"/>
      <c r="K3343" s="367"/>
      <c r="L3343" s="367"/>
      <c r="M3343" s="151"/>
      <c r="N3343" s="460"/>
      <c r="O3343" s="367"/>
      <c r="P3343" s="367"/>
      <c r="Q3343" s="150"/>
    </row>
    <row r="3344" spans="2:17" x14ac:dyDescent="0.35">
      <c r="B3344" s="151"/>
      <c r="C3344" s="151"/>
      <c r="D3344" s="151"/>
      <c r="E3344" s="148"/>
      <c r="F3344" s="148"/>
      <c r="G3344" s="454" t="s">
        <v>1882</v>
      </c>
      <c r="H3344" s="454"/>
      <c r="I3344" s="454"/>
      <c r="J3344" s="454"/>
      <c r="K3344" s="454"/>
      <c r="L3344" s="454"/>
      <c r="M3344" s="151"/>
      <c r="N3344" s="460"/>
      <c r="O3344" s="460"/>
      <c r="P3344" s="460"/>
      <c r="Q3344" s="150"/>
    </row>
    <row r="3345" spans="2:17" x14ac:dyDescent="0.35">
      <c r="B3345" s="151"/>
      <c r="C3345" s="151"/>
      <c r="D3345" s="151"/>
      <c r="E3345" s="148"/>
      <c r="F3345" s="148"/>
      <c r="G3345" s="454" t="s">
        <v>1883</v>
      </c>
      <c r="H3345" s="454"/>
      <c r="I3345" s="454"/>
      <c r="J3345" s="454"/>
      <c r="K3345" s="454"/>
      <c r="L3345" s="454"/>
      <c r="M3345" s="151"/>
      <c r="N3345" s="460"/>
      <c r="O3345" s="460"/>
      <c r="P3345" s="460"/>
      <c r="Q3345" s="150"/>
    </row>
    <row r="3346" spans="2:17" x14ac:dyDescent="0.35">
      <c r="B3346" s="151"/>
      <c r="C3346" s="151"/>
      <c r="D3346" s="151"/>
      <c r="E3346" s="148"/>
      <c r="F3346" s="148"/>
      <c r="G3346" s="454" t="s">
        <v>1889</v>
      </c>
      <c r="H3346" s="454"/>
      <c r="I3346" s="454"/>
      <c r="J3346" s="454"/>
      <c r="K3346" s="454"/>
      <c r="L3346" s="454"/>
      <c r="M3346" s="151"/>
      <c r="N3346" s="460"/>
      <c r="O3346" s="460"/>
      <c r="P3346" s="460"/>
      <c r="Q3346" s="150"/>
    </row>
    <row r="3347" spans="2:17" x14ac:dyDescent="0.35">
      <c r="B3347" s="151" t="s">
        <v>18</v>
      </c>
      <c r="C3347" s="151" t="s">
        <v>18</v>
      </c>
      <c r="D3347" s="151" t="s">
        <v>18</v>
      </c>
      <c r="E3347" s="151" t="s">
        <v>18</v>
      </c>
      <c r="F3347" s="398" t="s">
        <v>98</v>
      </c>
      <c r="G3347" s="367"/>
      <c r="H3347" s="367"/>
      <c r="I3347" s="367"/>
      <c r="J3347" s="367"/>
      <c r="K3347" s="367"/>
      <c r="L3347" s="367"/>
      <c r="M3347" s="40" t="s">
        <v>190</v>
      </c>
      <c r="N3347" s="500">
        <v>30000</v>
      </c>
      <c r="O3347" s="367"/>
      <c r="P3347" s="367"/>
      <c r="Q3347" s="51" t="s">
        <v>189</v>
      </c>
    </row>
    <row r="3348" spans="2:17" x14ac:dyDescent="0.35">
      <c r="B3348" s="151"/>
      <c r="C3348" s="151"/>
      <c r="D3348" s="151"/>
      <c r="E3348" s="148"/>
      <c r="F3348" s="148"/>
      <c r="G3348" s="454" t="s">
        <v>1862</v>
      </c>
      <c r="H3348" s="367"/>
      <c r="I3348" s="367"/>
      <c r="J3348" s="367"/>
      <c r="K3348" s="367"/>
      <c r="L3348" s="367"/>
      <c r="M3348" s="151"/>
      <c r="N3348" s="460"/>
      <c r="O3348" s="367"/>
      <c r="P3348" s="367"/>
      <c r="Q3348" s="150"/>
    </row>
    <row r="3349" spans="2:17" x14ac:dyDescent="0.35">
      <c r="B3349" s="151"/>
      <c r="C3349" s="151"/>
      <c r="D3349" s="151"/>
      <c r="E3349" s="148"/>
      <c r="F3349" s="148"/>
      <c r="G3349" s="454" t="s">
        <v>1863</v>
      </c>
      <c r="H3349" s="454"/>
      <c r="I3349" s="454"/>
      <c r="J3349" s="454"/>
      <c r="K3349" s="454"/>
      <c r="L3349" s="454"/>
      <c r="M3349" s="151"/>
      <c r="N3349" s="460"/>
      <c r="O3349" s="460"/>
      <c r="P3349" s="460"/>
      <c r="Q3349" s="150"/>
    </row>
    <row r="3350" spans="2:17" x14ac:dyDescent="0.35">
      <c r="B3350" s="151"/>
      <c r="C3350" s="151"/>
      <c r="D3350" s="151"/>
      <c r="E3350" s="148"/>
      <c r="F3350" s="148"/>
      <c r="G3350" s="454" t="s">
        <v>1866</v>
      </c>
      <c r="H3350" s="454"/>
      <c r="I3350" s="454"/>
      <c r="J3350" s="454"/>
      <c r="K3350" s="454"/>
      <c r="L3350" s="454"/>
      <c r="M3350" s="151"/>
      <c r="N3350" s="460"/>
      <c r="O3350" s="460"/>
      <c r="P3350" s="460"/>
      <c r="Q3350" s="150"/>
    </row>
    <row r="3351" spans="2:17" x14ac:dyDescent="0.35">
      <c r="B3351" s="151"/>
      <c r="C3351" s="151"/>
      <c r="D3351" s="151"/>
      <c r="E3351" s="148"/>
      <c r="F3351" s="148"/>
      <c r="G3351" s="454" t="s">
        <v>1864</v>
      </c>
      <c r="H3351" s="454"/>
      <c r="I3351" s="454"/>
      <c r="J3351" s="454"/>
      <c r="K3351" s="454"/>
      <c r="L3351" s="454"/>
      <c r="M3351" s="151"/>
      <c r="N3351" s="460"/>
      <c r="O3351" s="460"/>
      <c r="P3351" s="460"/>
      <c r="Q3351" s="150"/>
    </row>
    <row r="3352" spans="2:17" x14ac:dyDescent="0.35">
      <c r="B3352" s="151"/>
      <c r="C3352" s="151"/>
      <c r="D3352" s="151"/>
      <c r="E3352" s="148"/>
      <c r="F3352" s="148"/>
      <c r="G3352" s="454" t="s">
        <v>1865</v>
      </c>
      <c r="H3352" s="454"/>
      <c r="I3352" s="454"/>
      <c r="J3352" s="454"/>
      <c r="K3352" s="454"/>
      <c r="L3352" s="454"/>
      <c r="M3352" s="151"/>
      <c r="N3352" s="460"/>
      <c r="O3352" s="460"/>
      <c r="P3352" s="460"/>
      <c r="Q3352" s="150"/>
    </row>
    <row r="3353" spans="2:17" x14ac:dyDescent="0.35">
      <c r="B3353" s="151" t="s">
        <v>18</v>
      </c>
      <c r="C3353" s="151" t="s">
        <v>18</v>
      </c>
      <c r="D3353" s="151" t="s">
        <v>18</v>
      </c>
      <c r="E3353" s="151" t="s">
        <v>18</v>
      </c>
      <c r="F3353" s="398" t="s">
        <v>109</v>
      </c>
      <c r="G3353" s="367"/>
      <c r="H3353" s="367"/>
      <c r="I3353" s="367"/>
      <c r="J3353" s="367"/>
      <c r="K3353" s="367"/>
      <c r="L3353" s="367"/>
      <c r="M3353" s="40" t="s">
        <v>190</v>
      </c>
      <c r="N3353" s="500">
        <v>15000</v>
      </c>
      <c r="O3353" s="367"/>
      <c r="P3353" s="367"/>
      <c r="Q3353" s="51" t="s">
        <v>189</v>
      </c>
    </row>
    <row r="3354" spans="2:17" x14ac:dyDescent="0.35">
      <c r="B3354" s="151"/>
      <c r="C3354" s="151"/>
      <c r="D3354" s="151"/>
      <c r="E3354" s="148"/>
      <c r="F3354" s="148"/>
      <c r="G3354" s="454" t="s">
        <v>1862</v>
      </c>
      <c r="H3354" s="367"/>
      <c r="I3354" s="367"/>
      <c r="J3354" s="367"/>
      <c r="K3354" s="367"/>
      <c r="L3354" s="367"/>
      <c r="M3354" s="151"/>
      <c r="N3354" s="460"/>
      <c r="O3354" s="367"/>
      <c r="P3354" s="367"/>
      <c r="Q3354" s="150"/>
    </row>
    <row r="3355" spans="2:17" x14ac:dyDescent="0.35">
      <c r="B3355" s="151"/>
      <c r="C3355" s="151"/>
      <c r="D3355" s="151"/>
      <c r="E3355" s="148"/>
      <c r="F3355" s="148"/>
      <c r="G3355" s="454" t="s">
        <v>1867</v>
      </c>
      <c r="H3355" s="454"/>
      <c r="I3355" s="454"/>
      <c r="J3355" s="454"/>
      <c r="K3355" s="454"/>
      <c r="L3355" s="454"/>
      <c r="M3355" s="151"/>
      <c r="N3355" s="460"/>
      <c r="O3355" s="460"/>
      <c r="P3355" s="460"/>
      <c r="Q3355" s="150"/>
    </row>
    <row r="3356" spans="2:17" x14ac:dyDescent="0.35">
      <c r="B3356" s="151"/>
      <c r="C3356" s="151"/>
      <c r="D3356" s="151"/>
      <c r="E3356" s="148"/>
      <c r="F3356" s="148"/>
      <c r="G3356" s="454" t="s">
        <v>1868</v>
      </c>
      <c r="H3356" s="454"/>
      <c r="I3356" s="454"/>
      <c r="J3356" s="454"/>
      <c r="K3356" s="454"/>
      <c r="L3356" s="454"/>
      <c r="M3356" s="151"/>
      <c r="N3356" s="460"/>
      <c r="O3356" s="460"/>
      <c r="P3356" s="460"/>
      <c r="Q3356" s="150"/>
    </row>
    <row r="3357" spans="2:17" x14ac:dyDescent="0.35">
      <c r="B3357" s="151"/>
      <c r="C3357" s="151"/>
      <c r="D3357" s="151"/>
      <c r="E3357" s="148"/>
      <c r="F3357" s="148"/>
      <c r="G3357" s="454" t="s">
        <v>1865</v>
      </c>
      <c r="H3357" s="454"/>
      <c r="I3357" s="454"/>
      <c r="J3357" s="454"/>
      <c r="K3357" s="454"/>
      <c r="L3357" s="454"/>
      <c r="M3357" s="151"/>
      <c r="N3357" s="460"/>
      <c r="O3357" s="460"/>
      <c r="P3357" s="460"/>
      <c r="Q3357" s="150"/>
    </row>
    <row r="3358" spans="2:17" x14ac:dyDescent="0.35">
      <c r="B3358" s="151" t="s">
        <v>18</v>
      </c>
      <c r="C3358" s="151" t="s">
        <v>18</v>
      </c>
      <c r="D3358" s="151" t="s">
        <v>18</v>
      </c>
      <c r="E3358" s="151" t="s">
        <v>18</v>
      </c>
      <c r="F3358" s="398" t="s">
        <v>114</v>
      </c>
      <c r="G3358" s="367"/>
      <c r="H3358" s="367"/>
      <c r="I3358" s="367"/>
      <c r="J3358" s="367"/>
      <c r="K3358" s="367"/>
      <c r="L3358" s="367"/>
      <c r="M3358" s="40" t="s">
        <v>190</v>
      </c>
      <c r="N3358" s="500">
        <v>25000</v>
      </c>
      <c r="O3358" s="367"/>
      <c r="P3358" s="367"/>
      <c r="Q3358" s="51" t="s">
        <v>189</v>
      </c>
    </row>
    <row r="3359" spans="2:17" x14ac:dyDescent="0.35">
      <c r="B3359" s="151"/>
      <c r="C3359" s="151"/>
      <c r="D3359" s="151"/>
      <c r="E3359" s="148"/>
      <c r="F3359" s="148"/>
      <c r="G3359" s="454" t="s">
        <v>1862</v>
      </c>
      <c r="H3359" s="367"/>
      <c r="I3359" s="367"/>
      <c r="J3359" s="367"/>
      <c r="K3359" s="367"/>
      <c r="L3359" s="367"/>
      <c r="M3359" s="151"/>
      <c r="N3359" s="460"/>
      <c r="O3359" s="367"/>
      <c r="P3359" s="367"/>
      <c r="Q3359" s="150"/>
    </row>
    <row r="3360" spans="2:17" x14ac:dyDescent="0.35">
      <c r="B3360" s="151"/>
      <c r="C3360" s="151"/>
      <c r="D3360" s="151"/>
      <c r="E3360" s="148"/>
      <c r="F3360" s="148"/>
      <c r="G3360" s="454" t="s">
        <v>1869</v>
      </c>
      <c r="H3360" s="454"/>
      <c r="I3360" s="454"/>
      <c r="J3360" s="454"/>
      <c r="K3360" s="454"/>
      <c r="L3360" s="454"/>
      <c r="M3360" s="151"/>
      <c r="N3360" s="460"/>
      <c r="O3360" s="460"/>
      <c r="P3360" s="460"/>
      <c r="Q3360" s="150"/>
    </row>
    <row r="3361" spans="2:17" x14ac:dyDescent="0.35">
      <c r="B3361" s="151"/>
      <c r="C3361" s="151"/>
      <c r="D3361" s="151"/>
      <c r="E3361" s="148"/>
      <c r="F3361" s="148"/>
      <c r="G3361" s="454" t="s">
        <v>1871</v>
      </c>
      <c r="H3361" s="454"/>
      <c r="I3361" s="454"/>
      <c r="J3361" s="454"/>
      <c r="K3361" s="454"/>
      <c r="L3361" s="454"/>
      <c r="M3361" s="151"/>
      <c r="N3361" s="460"/>
      <c r="O3361" s="460"/>
      <c r="P3361" s="460"/>
      <c r="Q3361" s="150"/>
    </row>
    <row r="3362" spans="2:17" x14ac:dyDescent="0.35">
      <c r="B3362" s="151"/>
      <c r="C3362" s="151"/>
      <c r="D3362" s="151"/>
      <c r="E3362" s="148"/>
      <c r="F3362" s="148"/>
      <c r="G3362" s="454" t="s">
        <v>1870</v>
      </c>
      <c r="H3362" s="454"/>
      <c r="I3362" s="454"/>
      <c r="J3362" s="454"/>
      <c r="K3362" s="454"/>
      <c r="L3362" s="454"/>
      <c r="M3362" s="151"/>
      <c r="N3362" s="460"/>
      <c r="O3362" s="460"/>
      <c r="P3362" s="460"/>
      <c r="Q3362" s="150"/>
    </row>
    <row r="3363" spans="2:17" x14ac:dyDescent="0.35">
      <c r="B3363" s="151" t="s">
        <v>18</v>
      </c>
      <c r="C3363" s="151" t="s">
        <v>18</v>
      </c>
      <c r="D3363" s="151" t="s">
        <v>18</v>
      </c>
      <c r="E3363" s="151" t="s">
        <v>18</v>
      </c>
      <c r="F3363" s="398" t="s">
        <v>122</v>
      </c>
      <c r="G3363" s="367"/>
      <c r="H3363" s="367"/>
      <c r="I3363" s="367"/>
      <c r="J3363" s="367"/>
      <c r="K3363" s="367"/>
      <c r="L3363" s="367"/>
      <c r="M3363" s="40" t="s">
        <v>190</v>
      </c>
      <c r="N3363" s="500">
        <v>25000</v>
      </c>
      <c r="O3363" s="367"/>
      <c r="P3363" s="367"/>
      <c r="Q3363" s="51" t="s">
        <v>189</v>
      </c>
    </row>
    <row r="3364" spans="2:17" x14ac:dyDescent="0.35">
      <c r="B3364" s="151"/>
      <c r="C3364" s="151"/>
      <c r="D3364" s="151"/>
      <c r="E3364" s="148"/>
      <c r="F3364" s="148"/>
      <c r="G3364" s="454" t="s">
        <v>1872</v>
      </c>
      <c r="H3364" s="367"/>
      <c r="I3364" s="367"/>
      <c r="J3364" s="367"/>
      <c r="K3364" s="367"/>
      <c r="L3364" s="367"/>
      <c r="M3364" s="151"/>
      <c r="N3364" s="460"/>
      <c r="O3364" s="367"/>
      <c r="P3364" s="367"/>
      <c r="Q3364" s="150"/>
    </row>
    <row r="3365" spans="2:17" x14ac:dyDescent="0.35">
      <c r="B3365" s="151"/>
      <c r="C3365" s="151"/>
      <c r="D3365" s="151"/>
      <c r="E3365" s="148"/>
      <c r="F3365" s="148"/>
      <c r="G3365" s="454" t="s">
        <v>1873</v>
      </c>
      <c r="H3365" s="454"/>
      <c r="I3365" s="454"/>
      <c r="J3365" s="454"/>
      <c r="K3365" s="454"/>
      <c r="L3365" s="454"/>
      <c r="M3365" s="151"/>
      <c r="N3365" s="460"/>
      <c r="O3365" s="460"/>
      <c r="P3365" s="460"/>
      <c r="Q3365" s="150"/>
    </row>
    <row r="3366" spans="2:17" x14ac:dyDescent="0.35">
      <c r="B3366" s="151"/>
      <c r="C3366" s="151"/>
      <c r="D3366" s="151"/>
      <c r="E3366" s="148"/>
      <c r="F3366" s="148"/>
      <c r="G3366" s="454" t="s">
        <v>1870</v>
      </c>
      <c r="H3366" s="454"/>
      <c r="I3366" s="454"/>
      <c r="J3366" s="454"/>
      <c r="K3366" s="454"/>
      <c r="L3366" s="454"/>
      <c r="M3366" s="151"/>
      <c r="N3366" s="460"/>
      <c r="O3366" s="460"/>
      <c r="P3366" s="460"/>
      <c r="Q3366" s="150"/>
    </row>
    <row r="3367" spans="2:17" x14ac:dyDescent="0.35">
      <c r="B3367" s="151" t="s">
        <v>18</v>
      </c>
      <c r="C3367" s="151" t="s">
        <v>18</v>
      </c>
      <c r="D3367" s="151" t="s">
        <v>18</v>
      </c>
      <c r="E3367" s="151" t="s">
        <v>18</v>
      </c>
      <c r="F3367" s="398" t="s">
        <v>129</v>
      </c>
      <c r="G3367" s="367"/>
      <c r="H3367" s="367"/>
      <c r="I3367" s="367"/>
      <c r="J3367" s="367"/>
      <c r="K3367" s="367"/>
      <c r="L3367" s="367"/>
      <c r="M3367" s="40" t="s">
        <v>190</v>
      </c>
      <c r="N3367" s="500">
        <v>50000</v>
      </c>
      <c r="O3367" s="367"/>
      <c r="P3367" s="367"/>
      <c r="Q3367" s="51" t="s">
        <v>189</v>
      </c>
    </row>
    <row r="3368" spans="2:17" x14ac:dyDescent="0.35">
      <c r="B3368" s="151"/>
      <c r="C3368" s="151"/>
      <c r="D3368" s="151"/>
      <c r="E3368" s="148"/>
      <c r="F3368" s="148"/>
      <c r="G3368" s="454" t="s">
        <v>1861</v>
      </c>
      <c r="H3368" s="367"/>
      <c r="I3368" s="367"/>
      <c r="J3368" s="367"/>
      <c r="K3368" s="367"/>
      <c r="L3368" s="367"/>
      <c r="M3368" s="151"/>
      <c r="N3368" s="460"/>
      <c r="O3368" s="367"/>
      <c r="P3368" s="367"/>
      <c r="Q3368" s="150"/>
    </row>
    <row r="3369" spans="2:17" x14ac:dyDescent="0.35">
      <c r="B3369" s="151"/>
      <c r="C3369" s="151"/>
      <c r="D3369" s="151"/>
      <c r="E3369" s="148"/>
      <c r="F3369" s="148"/>
      <c r="G3369" s="454" t="s">
        <v>1885</v>
      </c>
      <c r="H3369" s="454"/>
      <c r="I3369" s="454"/>
      <c r="J3369" s="454"/>
      <c r="K3369" s="454"/>
      <c r="L3369" s="454"/>
      <c r="M3369" s="151"/>
      <c r="N3369" s="460"/>
      <c r="O3369" s="460"/>
      <c r="P3369" s="460"/>
      <c r="Q3369" s="150"/>
    </row>
    <row r="3370" spans="2:17" x14ac:dyDescent="0.35">
      <c r="B3370" s="151"/>
      <c r="C3370" s="151"/>
      <c r="D3370" s="151"/>
      <c r="E3370" s="148"/>
      <c r="F3370" s="148"/>
      <c r="G3370" s="454" t="s">
        <v>1886</v>
      </c>
      <c r="H3370" s="454"/>
      <c r="I3370" s="454"/>
      <c r="J3370" s="454"/>
      <c r="K3370" s="454"/>
      <c r="L3370" s="454"/>
      <c r="M3370" s="151"/>
      <c r="N3370" s="460"/>
      <c r="O3370" s="460"/>
      <c r="P3370" s="460"/>
      <c r="Q3370" s="150"/>
    </row>
    <row r="3371" spans="2:17" x14ac:dyDescent="0.35">
      <c r="B3371" s="151"/>
      <c r="C3371" s="151"/>
      <c r="D3371" s="151"/>
      <c r="E3371" s="148"/>
      <c r="F3371" s="148"/>
      <c r="G3371" s="454" t="s">
        <v>1874</v>
      </c>
      <c r="H3371" s="454"/>
      <c r="I3371" s="454"/>
      <c r="J3371" s="454"/>
      <c r="K3371" s="454"/>
      <c r="L3371" s="454"/>
      <c r="M3371" s="151"/>
      <c r="N3371" s="460"/>
      <c r="O3371" s="460"/>
      <c r="P3371" s="460"/>
      <c r="Q3371" s="150"/>
    </row>
    <row r="3372" spans="2:17" x14ac:dyDescent="0.35">
      <c r="B3372" s="151" t="s">
        <v>18</v>
      </c>
      <c r="C3372" s="151" t="s">
        <v>18</v>
      </c>
      <c r="D3372" s="151" t="s">
        <v>18</v>
      </c>
      <c r="E3372" s="151" t="s">
        <v>18</v>
      </c>
      <c r="F3372" s="398" t="s">
        <v>384</v>
      </c>
      <c r="G3372" s="367"/>
      <c r="H3372" s="367"/>
      <c r="I3372" s="367"/>
      <c r="J3372" s="367"/>
      <c r="K3372" s="367"/>
      <c r="L3372" s="367"/>
      <c r="M3372" s="40" t="s">
        <v>190</v>
      </c>
      <c r="N3372" s="500">
        <v>2000</v>
      </c>
      <c r="O3372" s="367"/>
      <c r="P3372" s="367"/>
      <c r="Q3372" s="51" t="s">
        <v>189</v>
      </c>
    </row>
    <row r="3373" spans="2:17" x14ac:dyDescent="0.35">
      <c r="B3373" s="151"/>
      <c r="C3373" s="151"/>
      <c r="D3373" s="151"/>
      <c r="E3373" s="148"/>
      <c r="F3373" s="148"/>
      <c r="G3373" s="454" t="s">
        <v>1861</v>
      </c>
      <c r="H3373" s="367"/>
      <c r="I3373" s="367"/>
      <c r="J3373" s="367"/>
      <c r="K3373" s="367"/>
      <c r="L3373" s="367"/>
      <c r="M3373" s="151"/>
      <c r="N3373" s="460"/>
      <c r="O3373" s="367"/>
      <c r="P3373" s="367"/>
      <c r="Q3373" s="150"/>
    </row>
    <row r="3374" spans="2:17" x14ac:dyDescent="0.35">
      <c r="B3374" s="151"/>
      <c r="C3374" s="151"/>
      <c r="D3374" s="151"/>
      <c r="E3374" s="148"/>
      <c r="F3374" s="148"/>
      <c r="G3374" s="454" t="s">
        <v>1887</v>
      </c>
      <c r="H3374" s="454"/>
      <c r="I3374" s="454"/>
      <c r="J3374" s="454"/>
      <c r="K3374" s="454"/>
      <c r="L3374" s="454"/>
      <c r="M3374" s="151"/>
      <c r="N3374" s="460"/>
      <c r="O3374" s="460"/>
      <c r="P3374" s="460"/>
      <c r="Q3374" s="150"/>
    </row>
    <row r="3375" spans="2:17" x14ac:dyDescent="0.35">
      <c r="B3375" s="151"/>
      <c r="C3375" s="151"/>
      <c r="D3375" s="151"/>
      <c r="E3375" s="148"/>
      <c r="F3375" s="148"/>
      <c r="G3375" s="454" t="s">
        <v>2002</v>
      </c>
      <c r="H3375" s="454"/>
      <c r="I3375" s="454"/>
      <c r="J3375" s="454"/>
      <c r="K3375" s="454"/>
      <c r="L3375" s="454"/>
      <c r="M3375" s="151"/>
      <c r="N3375" s="460"/>
      <c r="O3375" s="460"/>
      <c r="P3375" s="460"/>
      <c r="Q3375" s="150"/>
    </row>
    <row r="3376" spans="2:17" x14ac:dyDescent="0.35">
      <c r="B3376" s="151" t="s">
        <v>18</v>
      </c>
      <c r="C3376" s="151" t="s">
        <v>18</v>
      </c>
      <c r="D3376" s="504" t="s">
        <v>181</v>
      </c>
      <c r="E3376" s="367"/>
      <c r="F3376" s="367"/>
      <c r="G3376" s="367"/>
      <c r="H3376" s="367"/>
      <c r="I3376" s="367"/>
      <c r="J3376" s="367"/>
      <c r="K3376" s="367"/>
      <c r="L3376" s="367"/>
      <c r="M3376" s="60" t="s">
        <v>13</v>
      </c>
      <c r="N3376" s="575">
        <v>20000</v>
      </c>
      <c r="O3376" s="367"/>
      <c r="P3376" s="367"/>
      <c r="Q3376" s="161" t="s">
        <v>189</v>
      </c>
    </row>
    <row r="3377" spans="2:17" x14ac:dyDescent="0.35">
      <c r="B3377" s="151" t="s">
        <v>18</v>
      </c>
      <c r="C3377" s="151" t="s">
        <v>18</v>
      </c>
      <c r="D3377" s="153" t="s">
        <v>18</v>
      </c>
      <c r="E3377" s="504" t="s">
        <v>182</v>
      </c>
      <c r="F3377" s="367"/>
      <c r="G3377" s="367"/>
      <c r="H3377" s="367"/>
      <c r="I3377" s="367"/>
      <c r="J3377" s="367"/>
      <c r="K3377" s="367"/>
      <c r="L3377" s="367"/>
      <c r="M3377" s="60" t="s">
        <v>13</v>
      </c>
      <c r="N3377" s="575">
        <v>20000</v>
      </c>
      <c r="O3377" s="367"/>
      <c r="P3377" s="367"/>
      <c r="Q3377" s="161" t="s">
        <v>189</v>
      </c>
    </row>
    <row r="3378" spans="2:17" x14ac:dyDescent="0.35">
      <c r="B3378" s="151" t="s">
        <v>18</v>
      </c>
      <c r="C3378" s="151" t="s">
        <v>18</v>
      </c>
      <c r="D3378" s="151" t="s">
        <v>18</v>
      </c>
      <c r="E3378" s="460" t="s">
        <v>184</v>
      </c>
      <c r="F3378" s="367"/>
      <c r="G3378" s="367"/>
      <c r="H3378" s="367"/>
      <c r="I3378" s="367"/>
      <c r="J3378" s="367"/>
      <c r="K3378" s="367"/>
      <c r="L3378" s="367"/>
      <c r="M3378" s="156" t="s">
        <v>190</v>
      </c>
      <c r="N3378" s="579">
        <v>20000</v>
      </c>
      <c r="O3378" s="367"/>
      <c r="P3378" s="367"/>
      <c r="Q3378" s="62" t="s">
        <v>189</v>
      </c>
    </row>
    <row r="3379" spans="2:17" x14ac:dyDescent="0.35">
      <c r="B3379" s="151"/>
      <c r="C3379" s="151"/>
      <c r="D3379" s="151"/>
      <c r="E3379" s="148"/>
      <c r="F3379" s="148"/>
      <c r="G3379" s="162" t="s">
        <v>2000</v>
      </c>
      <c r="H3379" s="142"/>
      <c r="I3379" s="142"/>
      <c r="J3379" s="142"/>
      <c r="K3379" s="142"/>
      <c r="L3379" s="142"/>
      <c r="M3379" s="151"/>
      <c r="N3379" s="460"/>
      <c r="O3379" s="367"/>
      <c r="P3379" s="367"/>
      <c r="Q3379" s="150"/>
    </row>
    <row r="3380" spans="2:17" x14ac:dyDescent="0.35">
      <c r="B3380" s="151"/>
      <c r="C3380" s="151"/>
      <c r="D3380" s="151"/>
      <c r="E3380" s="148"/>
      <c r="F3380" s="148"/>
      <c r="G3380" s="162" t="s">
        <v>2001</v>
      </c>
      <c r="H3380" s="142"/>
      <c r="I3380" s="142"/>
      <c r="J3380" s="142"/>
      <c r="K3380" s="142"/>
      <c r="L3380" s="142"/>
      <c r="M3380" s="151"/>
      <c r="N3380" s="460"/>
      <c r="O3380" s="367"/>
      <c r="P3380" s="367"/>
      <c r="Q3380" s="150"/>
    </row>
    <row r="3381" spans="2:17" x14ac:dyDescent="0.35">
      <c r="B3381" s="151"/>
      <c r="C3381" s="151"/>
      <c r="D3381" s="151"/>
      <c r="E3381" s="148"/>
      <c r="F3381" s="148"/>
      <c r="G3381" s="162" t="s">
        <v>1796</v>
      </c>
      <c r="H3381" s="142"/>
      <c r="I3381" s="142"/>
      <c r="J3381" s="142"/>
      <c r="K3381" s="142"/>
      <c r="L3381" s="142"/>
      <c r="M3381" s="151"/>
      <c r="N3381" s="460"/>
      <c r="O3381" s="460"/>
      <c r="P3381" s="460"/>
      <c r="Q3381" s="150"/>
    </row>
    <row r="3382" spans="2:17" x14ac:dyDescent="0.35">
      <c r="B3382" s="151"/>
      <c r="C3382" s="151"/>
      <c r="D3382" s="151"/>
      <c r="E3382" s="148"/>
      <c r="F3382" s="148"/>
      <c r="G3382" s="454" t="s">
        <v>1994</v>
      </c>
      <c r="H3382" s="454"/>
      <c r="I3382" s="454"/>
      <c r="J3382" s="454"/>
      <c r="K3382" s="454"/>
      <c r="L3382" s="454"/>
      <c r="M3382" s="151"/>
      <c r="N3382" s="460"/>
      <c r="O3382" s="460"/>
      <c r="P3382" s="460"/>
      <c r="Q3382" s="150"/>
    </row>
    <row r="3383" spans="2:17" x14ac:dyDescent="0.35">
      <c r="B3383" s="574" t="s">
        <v>4</v>
      </c>
      <c r="C3383" s="367"/>
      <c r="D3383" s="367"/>
      <c r="E3383" s="367"/>
      <c r="F3383" s="367"/>
      <c r="G3383" s="367"/>
      <c r="H3383" s="367"/>
      <c r="I3383" s="367"/>
      <c r="J3383" s="367"/>
      <c r="K3383" s="367"/>
      <c r="L3383" s="367"/>
      <c r="M3383" s="367"/>
      <c r="N3383" s="367"/>
      <c r="O3383" s="367"/>
      <c r="P3383" s="367"/>
      <c r="Q3383" s="367"/>
    </row>
    <row r="3384" spans="2:17" x14ac:dyDescent="0.35">
      <c r="B3384" s="153" t="s">
        <v>18</v>
      </c>
      <c r="C3384" s="504" t="s">
        <v>207</v>
      </c>
      <c r="D3384" s="367"/>
      <c r="E3384" s="367"/>
      <c r="F3384" s="367"/>
      <c r="G3384" s="367"/>
      <c r="H3384" s="367"/>
      <c r="I3384" s="367"/>
      <c r="J3384" s="367"/>
      <c r="K3384" s="367"/>
      <c r="L3384" s="367"/>
      <c r="M3384" s="60" t="s">
        <v>13</v>
      </c>
      <c r="N3384" s="575">
        <v>4200900</v>
      </c>
      <c r="O3384" s="367"/>
      <c r="P3384" s="367"/>
      <c r="Q3384" s="161" t="s">
        <v>189</v>
      </c>
    </row>
    <row r="3385" spans="2:17" x14ac:dyDescent="0.35">
      <c r="B3385" s="151" t="s">
        <v>18</v>
      </c>
      <c r="C3385" s="151" t="s">
        <v>18</v>
      </c>
      <c r="D3385" s="504" t="s">
        <v>38</v>
      </c>
      <c r="E3385" s="367"/>
      <c r="F3385" s="367"/>
      <c r="G3385" s="367"/>
      <c r="H3385" s="367"/>
      <c r="I3385" s="367"/>
      <c r="J3385" s="367"/>
      <c r="K3385" s="367"/>
      <c r="L3385" s="367"/>
      <c r="M3385" s="60" t="s">
        <v>13</v>
      </c>
      <c r="N3385" s="575">
        <v>75000</v>
      </c>
      <c r="O3385" s="367"/>
      <c r="P3385" s="367"/>
      <c r="Q3385" s="161" t="s">
        <v>189</v>
      </c>
    </row>
    <row r="3386" spans="2:17" x14ac:dyDescent="0.35">
      <c r="B3386" s="151" t="s">
        <v>18</v>
      </c>
      <c r="C3386" s="151" t="s">
        <v>18</v>
      </c>
      <c r="D3386" s="153" t="s">
        <v>18</v>
      </c>
      <c r="E3386" s="504" t="s">
        <v>134</v>
      </c>
      <c r="F3386" s="367"/>
      <c r="G3386" s="367"/>
      <c r="H3386" s="367"/>
      <c r="I3386" s="367"/>
      <c r="J3386" s="367"/>
      <c r="K3386" s="367"/>
      <c r="L3386" s="367"/>
      <c r="M3386" s="60" t="s">
        <v>13</v>
      </c>
      <c r="N3386" s="575">
        <v>75000</v>
      </c>
      <c r="O3386" s="367"/>
      <c r="P3386" s="367"/>
      <c r="Q3386" s="161" t="s">
        <v>189</v>
      </c>
    </row>
    <row r="3387" spans="2:17" x14ac:dyDescent="0.35">
      <c r="B3387" s="151" t="s">
        <v>18</v>
      </c>
      <c r="C3387" s="151" t="s">
        <v>18</v>
      </c>
      <c r="D3387" s="151" t="s">
        <v>18</v>
      </c>
      <c r="E3387" s="460" t="s">
        <v>142</v>
      </c>
      <c r="F3387" s="367"/>
      <c r="G3387" s="367"/>
      <c r="H3387" s="367"/>
      <c r="I3387" s="367"/>
      <c r="J3387" s="367"/>
      <c r="K3387" s="367"/>
      <c r="L3387" s="367"/>
      <c r="M3387" s="156" t="s">
        <v>190</v>
      </c>
      <c r="N3387" s="579">
        <v>75000</v>
      </c>
      <c r="O3387" s="367"/>
      <c r="P3387" s="367"/>
      <c r="Q3387" s="62" t="s">
        <v>189</v>
      </c>
    </row>
    <row r="3388" spans="2:17" x14ac:dyDescent="0.35">
      <c r="B3388" s="151" t="s">
        <v>18</v>
      </c>
      <c r="C3388" s="151" t="s">
        <v>18</v>
      </c>
      <c r="D3388" s="504" t="s">
        <v>150</v>
      </c>
      <c r="E3388" s="367"/>
      <c r="F3388" s="367"/>
      <c r="G3388" s="367"/>
      <c r="H3388" s="367"/>
      <c r="I3388" s="367"/>
      <c r="J3388" s="367"/>
      <c r="K3388" s="367"/>
      <c r="L3388" s="367"/>
      <c r="M3388" s="60" t="s">
        <v>13</v>
      </c>
      <c r="N3388" s="575">
        <v>4125900</v>
      </c>
      <c r="O3388" s="367"/>
      <c r="P3388" s="367"/>
      <c r="Q3388" s="161" t="s">
        <v>189</v>
      </c>
    </row>
    <row r="3389" spans="2:17" x14ac:dyDescent="0.35">
      <c r="B3389" s="151" t="s">
        <v>18</v>
      </c>
      <c r="C3389" s="151" t="s">
        <v>18</v>
      </c>
      <c r="D3389" s="153" t="s">
        <v>18</v>
      </c>
      <c r="E3389" s="504" t="s">
        <v>165</v>
      </c>
      <c r="F3389" s="367"/>
      <c r="G3389" s="367"/>
      <c r="H3389" s="367"/>
      <c r="I3389" s="367"/>
      <c r="J3389" s="367"/>
      <c r="K3389" s="367"/>
      <c r="L3389" s="367"/>
      <c r="M3389" s="60" t="s">
        <v>13</v>
      </c>
      <c r="N3389" s="575">
        <v>4125900</v>
      </c>
      <c r="O3389" s="367"/>
      <c r="P3389" s="367"/>
      <c r="Q3389" s="161" t="s">
        <v>189</v>
      </c>
    </row>
    <row r="3390" spans="2:17" x14ac:dyDescent="0.35">
      <c r="B3390" s="151" t="s">
        <v>18</v>
      </c>
      <c r="C3390" s="151" t="s">
        <v>18</v>
      </c>
      <c r="D3390" s="151" t="s">
        <v>18</v>
      </c>
      <c r="E3390" s="460" t="s">
        <v>166</v>
      </c>
      <c r="F3390" s="367"/>
      <c r="G3390" s="367"/>
      <c r="H3390" s="367"/>
      <c r="I3390" s="367"/>
      <c r="J3390" s="367"/>
      <c r="K3390" s="367"/>
      <c r="L3390" s="367"/>
      <c r="M3390" s="156" t="s">
        <v>18</v>
      </c>
      <c r="N3390" s="583" t="s">
        <v>18</v>
      </c>
      <c r="O3390" s="367"/>
      <c r="P3390" s="367"/>
      <c r="Q3390" s="62" t="s">
        <v>18</v>
      </c>
    </row>
    <row r="3391" spans="2:17" x14ac:dyDescent="0.35">
      <c r="B3391" s="151" t="s">
        <v>18</v>
      </c>
      <c r="C3391" s="151" t="s">
        <v>18</v>
      </c>
      <c r="D3391" s="151" t="s">
        <v>18</v>
      </c>
      <c r="E3391" s="151" t="s">
        <v>18</v>
      </c>
      <c r="F3391" s="398" t="s">
        <v>1810</v>
      </c>
      <c r="G3391" s="367"/>
      <c r="H3391" s="367"/>
      <c r="I3391" s="367"/>
      <c r="J3391" s="367"/>
      <c r="K3391" s="367"/>
      <c r="L3391" s="367"/>
      <c r="M3391" s="65" t="s">
        <v>190</v>
      </c>
      <c r="N3391" s="577">
        <v>683000</v>
      </c>
      <c r="O3391" s="367"/>
      <c r="P3391" s="367"/>
      <c r="Q3391" s="66" t="s">
        <v>189</v>
      </c>
    </row>
    <row r="3392" spans="2:17" x14ac:dyDescent="0.35">
      <c r="B3392" s="151"/>
      <c r="C3392" s="151"/>
      <c r="D3392" s="151"/>
      <c r="E3392" s="148"/>
      <c r="F3392" s="148"/>
      <c r="G3392" s="142" t="s">
        <v>1890</v>
      </c>
      <c r="H3392" s="142"/>
      <c r="I3392" s="142"/>
      <c r="J3392" s="142"/>
      <c r="K3392" s="142"/>
      <c r="L3392" s="142"/>
      <c r="M3392" s="151"/>
      <c r="N3392" s="460"/>
      <c r="O3392" s="367"/>
      <c r="P3392" s="367"/>
      <c r="Q3392" s="150"/>
    </row>
    <row r="3393" spans="2:17" x14ac:dyDescent="0.35">
      <c r="B3393" s="151"/>
      <c r="C3393" s="151"/>
      <c r="D3393" s="151"/>
      <c r="E3393" s="148"/>
      <c r="F3393" s="148"/>
      <c r="G3393" s="142" t="s">
        <v>1891</v>
      </c>
      <c r="H3393" s="142"/>
      <c r="I3393" s="142"/>
      <c r="J3393" s="142"/>
      <c r="K3393" s="142"/>
      <c r="L3393" s="142"/>
      <c r="M3393" s="151"/>
      <c r="N3393" s="460"/>
      <c r="O3393" s="460"/>
      <c r="P3393" s="460"/>
      <c r="Q3393" s="150"/>
    </row>
    <row r="3394" spans="2:17" x14ac:dyDescent="0.35">
      <c r="B3394" s="151"/>
      <c r="C3394" s="151"/>
      <c r="D3394" s="151"/>
      <c r="E3394" s="148"/>
      <c r="F3394" s="148"/>
      <c r="G3394" s="142" t="s">
        <v>1803</v>
      </c>
      <c r="H3394" s="142"/>
      <c r="I3394" s="142"/>
      <c r="J3394" s="142"/>
      <c r="K3394" s="142"/>
      <c r="L3394" s="142"/>
      <c r="M3394" s="151"/>
      <c r="N3394" s="460"/>
      <c r="O3394" s="460"/>
      <c r="P3394" s="460"/>
      <c r="Q3394" s="150"/>
    </row>
    <row r="3395" spans="2:17" x14ac:dyDescent="0.35">
      <c r="B3395" s="151"/>
      <c r="C3395" s="151"/>
      <c r="D3395" s="151"/>
      <c r="E3395" s="148"/>
      <c r="F3395" s="148"/>
      <c r="G3395" s="142" t="s">
        <v>1799</v>
      </c>
      <c r="H3395" s="142"/>
      <c r="I3395" s="142"/>
      <c r="J3395" s="142"/>
      <c r="K3395" s="142"/>
      <c r="L3395" s="142"/>
      <c r="M3395" s="151"/>
      <c r="N3395" s="460"/>
      <c r="O3395" s="460"/>
      <c r="P3395" s="460"/>
      <c r="Q3395" s="150"/>
    </row>
    <row r="3396" spans="2:17" x14ac:dyDescent="0.35">
      <c r="B3396" s="151"/>
      <c r="C3396" s="151"/>
      <c r="D3396" s="151"/>
      <c r="E3396" s="148"/>
      <c r="F3396" s="148"/>
      <c r="G3396" s="142" t="s">
        <v>1800</v>
      </c>
      <c r="H3396" s="142"/>
      <c r="I3396" s="142"/>
      <c r="J3396" s="142"/>
      <c r="K3396" s="142"/>
      <c r="L3396" s="142"/>
      <c r="M3396" s="151"/>
      <c r="N3396" s="460"/>
      <c r="O3396" s="460"/>
      <c r="P3396" s="460"/>
      <c r="Q3396" s="150"/>
    </row>
    <row r="3397" spans="2:17" x14ac:dyDescent="0.35">
      <c r="B3397" s="151" t="s">
        <v>18</v>
      </c>
      <c r="C3397" s="151" t="s">
        <v>18</v>
      </c>
      <c r="D3397" s="151" t="s">
        <v>18</v>
      </c>
      <c r="E3397" s="151" t="s">
        <v>18</v>
      </c>
      <c r="F3397" s="398" t="s">
        <v>1809</v>
      </c>
      <c r="G3397" s="367"/>
      <c r="H3397" s="367"/>
      <c r="I3397" s="367"/>
      <c r="J3397" s="367"/>
      <c r="K3397" s="367"/>
      <c r="L3397" s="367"/>
      <c r="M3397" s="65" t="s">
        <v>190</v>
      </c>
      <c r="N3397" s="577">
        <v>972500</v>
      </c>
      <c r="O3397" s="367"/>
      <c r="P3397" s="367"/>
      <c r="Q3397" s="66" t="s">
        <v>189</v>
      </c>
    </row>
    <row r="3398" spans="2:17" x14ac:dyDescent="0.35">
      <c r="B3398" s="151"/>
      <c r="C3398" s="151"/>
      <c r="D3398" s="151"/>
      <c r="E3398" s="148"/>
      <c r="F3398" s="148"/>
      <c r="G3398" s="142" t="s">
        <v>1801</v>
      </c>
      <c r="H3398" s="142"/>
      <c r="I3398" s="142"/>
      <c r="J3398" s="142"/>
      <c r="K3398" s="142"/>
      <c r="L3398" s="142"/>
      <c r="M3398" s="151"/>
      <c r="N3398" s="460"/>
      <c r="O3398" s="367"/>
      <c r="P3398" s="367"/>
      <c r="Q3398" s="150"/>
    </row>
    <row r="3399" spans="2:17" x14ac:dyDescent="0.35">
      <c r="B3399" s="151"/>
      <c r="C3399" s="151"/>
      <c r="D3399" s="151"/>
      <c r="E3399" s="148"/>
      <c r="F3399" s="148"/>
      <c r="G3399" s="142" t="s">
        <v>1802</v>
      </c>
      <c r="H3399" s="142"/>
      <c r="I3399" s="142"/>
      <c r="J3399" s="142"/>
      <c r="K3399" s="142"/>
      <c r="L3399" s="142"/>
      <c r="M3399" s="151"/>
      <c r="N3399" s="460"/>
      <c r="O3399" s="460"/>
      <c r="P3399" s="460"/>
      <c r="Q3399" s="150"/>
    </row>
    <row r="3400" spans="2:17" x14ac:dyDescent="0.35">
      <c r="B3400" s="151"/>
      <c r="C3400" s="151"/>
      <c r="D3400" s="151"/>
      <c r="E3400" s="148"/>
      <c r="F3400" s="148"/>
      <c r="G3400" s="142" t="s">
        <v>1803</v>
      </c>
      <c r="H3400" s="142"/>
      <c r="I3400" s="142"/>
      <c r="J3400" s="142"/>
      <c r="K3400" s="142"/>
      <c r="L3400" s="142"/>
      <c r="M3400" s="151"/>
      <c r="N3400" s="460"/>
      <c r="O3400" s="460"/>
      <c r="P3400" s="460"/>
      <c r="Q3400" s="150"/>
    </row>
    <row r="3401" spans="2:17" x14ac:dyDescent="0.35">
      <c r="B3401" s="151"/>
      <c r="C3401" s="151"/>
      <c r="D3401" s="151"/>
      <c r="E3401" s="148"/>
      <c r="F3401" s="148"/>
      <c r="G3401" s="142" t="s">
        <v>1799</v>
      </c>
      <c r="H3401" s="142"/>
      <c r="I3401" s="142"/>
      <c r="J3401" s="142"/>
      <c r="K3401" s="142"/>
      <c r="L3401" s="142"/>
      <c r="M3401" s="151"/>
      <c r="N3401" s="460"/>
      <c r="O3401" s="460"/>
      <c r="P3401" s="460"/>
      <c r="Q3401" s="150"/>
    </row>
    <row r="3402" spans="2:17" x14ac:dyDescent="0.35">
      <c r="B3402" s="151"/>
      <c r="C3402" s="151"/>
      <c r="D3402" s="151"/>
      <c r="E3402" s="148"/>
      <c r="F3402" s="148"/>
      <c r="G3402" s="142" t="s">
        <v>1818</v>
      </c>
      <c r="H3402" s="142"/>
      <c r="I3402" s="142"/>
      <c r="J3402" s="142"/>
      <c r="K3402" s="142"/>
      <c r="L3402" s="142"/>
      <c r="M3402" s="151"/>
      <c r="N3402" s="460"/>
      <c r="O3402" s="460"/>
      <c r="P3402" s="460"/>
      <c r="Q3402" s="150"/>
    </row>
    <row r="3403" spans="2:17" x14ac:dyDescent="0.35">
      <c r="B3403" s="151" t="s">
        <v>18</v>
      </c>
      <c r="C3403" s="151" t="s">
        <v>18</v>
      </c>
      <c r="D3403" s="151" t="s">
        <v>18</v>
      </c>
      <c r="E3403" s="151" t="s">
        <v>18</v>
      </c>
      <c r="F3403" s="398" t="s">
        <v>1811</v>
      </c>
      <c r="G3403" s="367"/>
      <c r="H3403" s="367"/>
      <c r="I3403" s="367"/>
      <c r="J3403" s="367"/>
      <c r="K3403" s="367"/>
      <c r="L3403" s="367"/>
      <c r="M3403" s="65" t="s">
        <v>190</v>
      </c>
      <c r="N3403" s="577">
        <v>631000</v>
      </c>
      <c r="O3403" s="367"/>
      <c r="P3403" s="367"/>
      <c r="Q3403" s="66" t="s">
        <v>189</v>
      </c>
    </row>
    <row r="3404" spans="2:17" x14ac:dyDescent="0.35">
      <c r="B3404" s="151"/>
      <c r="C3404" s="151"/>
      <c r="D3404" s="151"/>
      <c r="E3404" s="148"/>
      <c r="F3404" s="148"/>
      <c r="G3404" s="142" t="s">
        <v>1804</v>
      </c>
      <c r="H3404" s="142"/>
      <c r="I3404" s="142"/>
      <c r="J3404" s="142"/>
      <c r="K3404" s="142"/>
      <c r="L3404" s="142"/>
      <c r="M3404" s="151"/>
      <c r="N3404" s="460"/>
      <c r="O3404" s="367"/>
      <c r="P3404" s="367"/>
      <c r="Q3404" s="150"/>
    </row>
    <row r="3405" spans="2:17" x14ac:dyDescent="0.35">
      <c r="B3405" s="151"/>
      <c r="C3405" s="151"/>
      <c r="D3405" s="151"/>
      <c r="E3405" s="148"/>
      <c r="F3405" s="148"/>
      <c r="G3405" s="142" t="s">
        <v>1805</v>
      </c>
      <c r="H3405" s="142"/>
      <c r="I3405" s="142"/>
      <c r="J3405" s="142"/>
      <c r="K3405" s="142"/>
      <c r="L3405" s="142"/>
      <c r="M3405" s="151"/>
      <c r="N3405" s="460"/>
      <c r="O3405" s="460"/>
      <c r="P3405" s="460"/>
      <c r="Q3405" s="150"/>
    </row>
    <row r="3406" spans="2:17" x14ac:dyDescent="0.35">
      <c r="B3406" s="151"/>
      <c r="C3406" s="151"/>
      <c r="D3406" s="151"/>
      <c r="E3406" s="148"/>
      <c r="F3406" s="148"/>
      <c r="G3406" s="142" t="s">
        <v>1803</v>
      </c>
      <c r="H3406" s="142"/>
      <c r="I3406" s="142"/>
      <c r="J3406" s="142"/>
      <c r="K3406" s="142"/>
      <c r="L3406" s="142"/>
      <c r="M3406" s="151"/>
      <c r="N3406" s="460"/>
      <c r="O3406" s="460"/>
      <c r="P3406" s="460"/>
      <c r="Q3406" s="150"/>
    </row>
    <row r="3407" spans="2:17" x14ac:dyDescent="0.35">
      <c r="B3407" s="151"/>
      <c r="C3407" s="151"/>
      <c r="D3407" s="151"/>
      <c r="E3407" s="148"/>
      <c r="F3407" s="148"/>
      <c r="G3407" s="142" t="s">
        <v>1799</v>
      </c>
      <c r="H3407" s="142"/>
      <c r="I3407" s="142"/>
      <c r="J3407" s="142"/>
      <c r="K3407" s="142"/>
      <c r="L3407" s="142"/>
      <c r="M3407" s="151"/>
      <c r="N3407" s="460"/>
      <c r="O3407" s="460"/>
      <c r="P3407" s="460"/>
      <c r="Q3407" s="150"/>
    </row>
    <row r="3408" spans="2:17" x14ac:dyDescent="0.35">
      <c r="B3408" s="151"/>
      <c r="C3408" s="151"/>
      <c r="D3408" s="151"/>
      <c r="E3408" s="148"/>
      <c r="F3408" s="148"/>
      <c r="G3408" s="142" t="s">
        <v>1800</v>
      </c>
      <c r="H3408" s="142"/>
      <c r="I3408" s="142"/>
      <c r="J3408" s="142"/>
      <c r="K3408" s="142"/>
      <c r="L3408" s="142"/>
      <c r="M3408" s="151"/>
      <c r="N3408" s="460"/>
      <c r="O3408" s="460"/>
      <c r="P3408" s="460"/>
      <c r="Q3408" s="150"/>
    </row>
    <row r="3409" spans="2:17" x14ac:dyDescent="0.35">
      <c r="B3409" s="151" t="s">
        <v>18</v>
      </c>
      <c r="C3409" s="151" t="s">
        <v>18</v>
      </c>
      <c r="D3409" s="151" t="s">
        <v>18</v>
      </c>
      <c r="E3409" s="151" t="s">
        <v>18</v>
      </c>
      <c r="F3409" s="398" t="s">
        <v>1798</v>
      </c>
      <c r="G3409" s="367"/>
      <c r="H3409" s="367"/>
      <c r="I3409" s="367"/>
      <c r="J3409" s="367"/>
      <c r="K3409" s="367"/>
      <c r="L3409" s="367"/>
      <c r="M3409" s="65" t="s">
        <v>190</v>
      </c>
      <c r="N3409" s="577">
        <v>550000</v>
      </c>
      <c r="O3409" s="367"/>
      <c r="P3409" s="367"/>
      <c r="Q3409" s="66" t="s">
        <v>189</v>
      </c>
    </row>
    <row r="3410" spans="2:17" x14ac:dyDescent="0.35">
      <c r="B3410" s="151"/>
      <c r="C3410" s="151"/>
      <c r="D3410" s="151"/>
      <c r="E3410" s="148"/>
      <c r="F3410" s="148"/>
      <c r="G3410" s="142" t="s">
        <v>1808</v>
      </c>
      <c r="H3410" s="142"/>
      <c r="I3410" s="142"/>
      <c r="J3410" s="142"/>
      <c r="K3410" s="142"/>
      <c r="L3410" s="142"/>
      <c r="M3410" s="151"/>
      <c r="N3410" s="460"/>
      <c r="O3410" s="367"/>
      <c r="P3410" s="367"/>
      <c r="Q3410" s="150"/>
    </row>
    <row r="3411" spans="2:17" x14ac:dyDescent="0.35">
      <c r="B3411" s="151"/>
      <c r="C3411" s="151"/>
      <c r="D3411" s="151"/>
      <c r="E3411" s="148"/>
      <c r="F3411" s="148"/>
      <c r="G3411" s="142" t="s">
        <v>1892</v>
      </c>
      <c r="H3411" s="142"/>
      <c r="I3411" s="142"/>
      <c r="J3411" s="142"/>
      <c r="K3411" s="142"/>
      <c r="L3411" s="142"/>
      <c r="M3411" s="151"/>
      <c r="N3411" s="460"/>
      <c r="O3411" s="460"/>
      <c r="P3411" s="460"/>
      <c r="Q3411" s="150"/>
    </row>
    <row r="3412" spans="2:17" x14ac:dyDescent="0.35">
      <c r="B3412" s="151"/>
      <c r="C3412" s="151"/>
      <c r="D3412" s="151"/>
      <c r="E3412" s="148"/>
      <c r="F3412" s="148"/>
      <c r="G3412" s="142" t="s">
        <v>1797</v>
      </c>
      <c r="H3412" s="142"/>
      <c r="I3412" s="142"/>
      <c r="J3412" s="142"/>
      <c r="K3412" s="142"/>
      <c r="L3412" s="142"/>
      <c r="M3412" s="151"/>
      <c r="N3412" s="460"/>
      <c r="O3412" s="460"/>
      <c r="P3412" s="460"/>
      <c r="Q3412" s="150"/>
    </row>
    <row r="3413" spans="2:17" x14ac:dyDescent="0.35">
      <c r="B3413" s="151"/>
      <c r="C3413" s="151"/>
      <c r="D3413" s="151"/>
      <c r="E3413" s="148"/>
      <c r="F3413" s="148"/>
      <c r="G3413" s="142" t="s">
        <v>1819</v>
      </c>
      <c r="H3413" s="142"/>
      <c r="I3413" s="142"/>
      <c r="J3413" s="142"/>
      <c r="K3413" s="142"/>
      <c r="L3413" s="142"/>
      <c r="M3413" s="151"/>
      <c r="N3413" s="460"/>
      <c r="O3413" s="460"/>
      <c r="P3413" s="460"/>
      <c r="Q3413" s="150"/>
    </row>
    <row r="3414" spans="2:17" x14ac:dyDescent="0.35">
      <c r="B3414" s="151" t="s">
        <v>18</v>
      </c>
      <c r="C3414" s="151" t="s">
        <v>18</v>
      </c>
      <c r="D3414" s="151" t="s">
        <v>18</v>
      </c>
      <c r="E3414" s="460" t="s">
        <v>172</v>
      </c>
      <c r="F3414" s="367"/>
      <c r="G3414" s="367"/>
      <c r="H3414" s="367"/>
      <c r="I3414" s="367"/>
      <c r="J3414" s="367"/>
      <c r="K3414" s="367"/>
      <c r="L3414" s="367"/>
      <c r="M3414" s="156" t="s">
        <v>18</v>
      </c>
      <c r="N3414" s="583" t="s">
        <v>18</v>
      </c>
      <c r="O3414" s="367"/>
      <c r="P3414" s="367"/>
      <c r="Q3414" s="62" t="s">
        <v>18</v>
      </c>
    </row>
    <row r="3415" spans="2:17" x14ac:dyDescent="0.35">
      <c r="B3415" s="151" t="s">
        <v>18</v>
      </c>
      <c r="C3415" s="151" t="s">
        <v>18</v>
      </c>
      <c r="D3415" s="151" t="s">
        <v>18</v>
      </c>
      <c r="E3415" s="151" t="s">
        <v>18</v>
      </c>
      <c r="F3415" s="398" t="s">
        <v>173</v>
      </c>
      <c r="G3415" s="367"/>
      <c r="H3415" s="367"/>
      <c r="I3415" s="367"/>
      <c r="J3415" s="367"/>
      <c r="K3415" s="367"/>
      <c r="L3415" s="367"/>
      <c r="M3415" s="65" t="s">
        <v>190</v>
      </c>
      <c r="N3415" s="577">
        <v>481000</v>
      </c>
      <c r="O3415" s="367"/>
      <c r="P3415" s="367"/>
      <c r="Q3415" s="66" t="s">
        <v>189</v>
      </c>
    </row>
    <row r="3416" spans="2:17" x14ac:dyDescent="0.35">
      <c r="B3416" s="151"/>
      <c r="C3416" s="151"/>
      <c r="D3416" s="151"/>
      <c r="E3416" s="148"/>
      <c r="F3416" s="148"/>
      <c r="G3416" s="142" t="s">
        <v>1807</v>
      </c>
      <c r="H3416" s="142"/>
      <c r="I3416" s="142"/>
      <c r="J3416" s="142"/>
      <c r="K3416" s="142"/>
      <c r="L3416" s="142"/>
      <c r="M3416" s="151"/>
      <c r="N3416" s="460"/>
      <c r="O3416" s="367"/>
      <c r="P3416" s="367"/>
      <c r="Q3416" s="150"/>
    </row>
    <row r="3417" spans="2:17" s="173" customFormat="1" x14ac:dyDescent="0.35">
      <c r="B3417" s="179"/>
      <c r="C3417" s="179"/>
      <c r="D3417" s="179"/>
      <c r="E3417" s="174"/>
      <c r="F3417" s="174"/>
      <c r="G3417" s="142"/>
      <c r="H3417" s="142"/>
      <c r="I3417" s="142"/>
      <c r="J3417" s="142"/>
      <c r="K3417" s="142"/>
      <c r="L3417" s="142"/>
      <c r="M3417" s="179"/>
      <c r="N3417" s="179"/>
      <c r="Q3417" s="178"/>
    </row>
    <row r="3418" spans="2:17" x14ac:dyDescent="0.35">
      <c r="B3418" s="151"/>
      <c r="C3418" s="151"/>
      <c r="D3418" s="151"/>
      <c r="E3418" s="148"/>
      <c r="F3418" s="148"/>
      <c r="G3418" s="142" t="s">
        <v>1815</v>
      </c>
      <c r="H3418" s="142"/>
      <c r="I3418" s="142"/>
      <c r="J3418" s="142"/>
      <c r="K3418" s="142"/>
      <c r="L3418" s="142"/>
      <c r="M3418" s="151"/>
      <c r="N3418" s="460"/>
      <c r="O3418" s="460"/>
      <c r="P3418" s="460"/>
      <c r="Q3418" s="150"/>
    </row>
    <row r="3419" spans="2:17" x14ac:dyDescent="0.35">
      <c r="B3419" s="151"/>
      <c r="C3419" s="151"/>
      <c r="D3419" s="151"/>
      <c r="E3419" s="148"/>
      <c r="F3419" s="148"/>
      <c r="G3419" s="142" t="s">
        <v>1814</v>
      </c>
      <c r="H3419" s="142"/>
      <c r="I3419" s="142"/>
      <c r="J3419" s="142"/>
      <c r="K3419" s="142"/>
      <c r="L3419" s="142"/>
      <c r="M3419" s="151"/>
      <c r="N3419" s="460"/>
      <c r="O3419" s="460"/>
      <c r="P3419" s="460"/>
      <c r="Q3419" s="150"/>
    </row>
    <row r="3420" spans="2:17" x14ac:dyDescent="0.35">
      <c r="B3420" s="151"/>
      <c r="C3420" s="151"/>
      <c r="D3420" s="151"/>
      <c r="E3420" s="148"/>
      <c r="F3420" s="148"/>
      <c r="G3420" s="142" t="s">
        <v>1812</v>
      </c>
      <c r="H3420" s="142"/>
      <c r="I3420" s="142"/>
      <c r="J3420" s="142"/>
      <c r="K3420" s="142"/>
      <c r="L3420" s="142"/>
      <c r="M3420" s="151"/>
      <c r="N3420" s="460"/>
      <c r="O3420" s="460"/>
      <c r="P3420" s="460"/>
      <c r="Q3420" s="150"/>
    </row>
    <row r="3421" spans="2:17" x14ac:dyDescent="0.35">
      <c r="B3421" s="151"/>
      <c r="C3421" s="151"/>
      <c r="D3421" s="151"/>
      <c r="E3421" s="148"/>
      <c r="F3421" s="148"/>
      <c r="G3421" s="142" t="s">
        <v>1820</v>
      </c>
      <c r="H3421" s="142"/>
      <c r="I3421" s="142"/>
      <c r="J3421" s="142"/>
      <c r="K3421" s="142"/>
      <c r="L3421" s="142"/>
      <c r="M3421" s="151"/>
      <c r="N3421" s="460"/>
      <c r="O3421" s="460"/>
      <c r="P3421" s="460"/>
      <c r="Q3421" s="150"/>
    </row>
    <row r="3422" spans="2:17" x14ac:dyDescent="0.35">
      <c r="B3422" s="151" t="s">
        <v>18</v>
      </c>
      <c r="C3422" s="151" t="s">
        <v>18</v>
      </c>
      <c r="D3422" s="151" t="s">
        <v>18</v>
      </c>
      <c r="E3422" s="151" t="s">
        <v>18</v>
      </c>
      <c r="F3422" s="398" t="s">
        <v>174</v>
      </c>
      <c r="G3422" s="367"/>
      <c r="H3422" s="367"/>
      <c r="I3422" s="367"/>
      <c r="J3422" s="367"/>
      <c r="K3422" s="367"/>
      <c r="L3422" s="367"/>
      <c r="M3422" s="65" t="s">
        <v>190</v>
      </c>
      <c r="N3422" s="577">
        <v>633000</v>
      </c>
      <c r="O3422" s="367"/>
      <c r="P3422" s="367"/>
      <c r="Q3422" s="66" t="s">
        <v>189</v>
      </c>
    </row>
    <row r="3423" spans="2:17" x14ac:dyDescent="0.35">
      <c r="B3423" s="151"/>
      <c r="C3423" s="151"/>
      <c r="D3423" s="151"/>
      <c r="E3423" s="148"/>
      <c r="F3423" s="148"/>
      <c r="G3423" s="142" t="s">
        <v>1807</v>
      </c>
      <c r="H3423" s="142"/>
      <c r="I3423" s="142"/>
      <c r="J3423" s="142"/>
      <c r="K3423" s="142"/>
      <c r="L3423" s="142"/>
      <c r="M3423" s="151"/>
      <c r="N3423" s="460"/>
      <c r="O3423" s="367"/>
      <c r="P3423" s="367"/>
      <c r="Q3423" s="150"/>
    </row>
    <row r="3424" spans="2:17" x14ac:dyDescent="0.35">
      <c r="B3424" s="151"/>
      <c r="C3424" s="151"/>
      <c r="D3424" s="151"/>
      <c r="E3424" s="148"/>
      <c r="F3424" s="148"/>
      <c r="G3424" s="142" t="s">
        <v>1813</v>
      </c>
      <c r="H3424" s="142"/>
      <c r="I3424" s="142"/>
      <c r="J3424" s="142"/>
      <c r="K3424" s="142"/>
      <c r="L3424" s="142"/>
      <c r="M3424" s="151"/>
      <c r="N3424" s="460"/>
      <c r="O3424" s="460"/>
      <c r="P3424" s="460"/>
      <c r="Q3424" s="150"/>
    </row>
    <row r="3425" spans="2:17" x14ac:dyDescent="0.35">
      <c r="B3425" s="151"/>
      <c r="C3425" s="151"/>
      <c r="D3425" s="151"/>
      <c r="E3425" s="148"/>
      <c r="F3425" s="148"/>
      <c r="G3425" s="142" t="s">
        <v>1812</v>
      </c>
      <c r="H3425" s="142"/>
      <c r="I3425" s="142"/>
      <c r="J3425" s="142"/>
      <c r="K3425" s="142"/>
      <c r="L3425" s="142"/>
      <c r="M3425" s="151"/>
      <c r="N3425" s="460"/>
      <c r="O3425" s="460"/>
      <c r="P3425" s="460"/>
      <c r="Q3425" s="150"/>
    </row>
    <row r="3426" spans="2:17" x14ac:dyDescent="0.35">
      <c r="B3426" s="151"/>
      <c r="C3426" s="151"/>
      <c r="D3426" s="151"/>
      <c r="E3426" s="148"/>
      <c r="F3426" s="148"/>
      <c r="G3426" s="142" t="s">
        <v>1821</v>
      </c>
      <c r="H3426" s="142"/>
      <c r="I3426" s="142"/>
      <c r="J3426" s="142"/>
      <c r="K3426" s="142"/>
      <c r="L3426" s="142"/>
      <c r="M3426" s="151"/>
      <c r="N3426" s="460"/>
      <c r="O3426" s="460"/>
      <c r="P3426" s="460"/>
      <c r="Q3426" s="150"/>
    </row>
    <row r="3427" spans="2:17" x14ac:dyDescent="0.35">
      <c r="B3427" s="151" t="s">
        <v>18</v>
      </c>
      <c r="C3427" s="151" t="s">
        <v>18</v>
      </c>
      <c r="D3427" s="151" t="s">
        <v>18</v>
      </c>
      <c r="E3427" s="151" t="s">
        <v>18</v>
      </c>
      <c r="F3427" s="398" t="s">
        <v>1806</v>
      </c>
      <c r="G3427" s="367"/>
      <c r="H3427" s="367"/>
      <c r="I3427" s="367"/>
      <c r="J3427" s="367"/>
      <c r="K3427" s="367"/>
      <c r="L3427" s="367"/>
      <c r="M3427" s="65" t="s">
        <v>190</v>
      </c>
      <c r="N3427" s="577">
        <v>175400</v>
      </c>
      <c r="O3427" s="367"/>
      <c r="P3427" s="367"/>
      <c r="Q3427" s="66" t="s">
        <v>189</v>
      </c>
    </row>
    <row r="3428" spans="2:17" x14ac:dyDescent="0.35">
      <c r="B3428" s="151"/>
      <c r="C3428" s="151"/>
      <c r="D3428" s="151"/>
      <c r="E3428" s="148"/>
      <c r="F3428" s="148"/>
      <c r="G3428" s="142" t="s">
        <v>1816</v>
      </c>
      <c r="H3428" s="142"/>
      <c r="I3428" s="142"/>
      <c r="J3428" s="142"/>
      <c r="K3428" s="142"/>
      <c r="L3428" s="142"/>
      <c r="M3428" s="151"/>
      <c r="N3428" s="460"/>
      <c r="O3428" s="367"/>
      <c r="P3428" s="367"/>
      <c r="Q3428" s="150"/>
    </row>
    <row r="3429" spans="2:17" x14ac:dyDescent="0.35">
      <c r="B3429" s="151"/>
      <c r="C3429" s="151"/>
      <c r="D3429" s="151"/>
      <c r="E3429" s="148"/>
      <c r="F3429" s="148"/>
      <c r="G3429" s="142" t="s">
        <v>1817</v>
      </c>
      <c r="H3429" s="142"/>
      <c r="I3429" s="142"/>
      <c r="J3429" s="142"/>
      <c r="K3429" s="142"/>
      <c r="L3429" s="142"/>
      <c r="M3429" s="151"/>
      <c r="N3429" s="460"/>
      <c r="O3429" s="460"/>
      <c r="P3429" s="460"/>
      <c r="Q3429" s="150"/>
    </row>
    <row r="3430" spans="2:17" x14ac:dyDescent="0.35">
      <c r="B3430" s="151"/>
      <c r="C3430" s="151"/>
      <c r="D3430" s="151"/>
      <c r="E3430" s="148"/>
      <c r="F3430" s="148"/>
      <c r="G3430" s="142" t="s">
        <v>1812</v>
      </c>
      <c r="H3430" s="142"/>
      <c r="I3430" s="142"/>
      <c r="J3430" s="142"/>
      <c r="K3430" s="142"/>
      <c r="L3430" s="142"/>
      <c r="M3430" s="151"/>
      <c r="N3430" s="460"/>
      <c r="O3430" s="460"/>
      <c r="P3430" s="460"/>
      <c r="Q3430" s="150"/>
    </row>
    <row r="3431" spans="2:17" x14ac:dyDescent="0.35">
      <c r="B3431" s="151"/>
      <c r="C3431" s="151"/>
      <c r="D3431" s="151"/>
      <c r="E3431" s="148"/>
      <c r="F3431" s="148"/>
      <c r="G3431" s="142" t="s">
        <v>1821</v>
      </c>
      <c r="H3431" s="142"/>
      <c r="I3431" s="142"/>
      <c r="J3431" s="142"/>
      <c r="K3431" s="142"/>
      <c r="L3431" s="142"/>
      <c r="M3431" s="151"/>
      <c r="N3431" s="460"/>
      <c r="O3431" s="460"/>
      <c r="P3431" s="460"/>
      <c r="Q3431" s="150"/>
    </row>
    <row r="3432" spans="2:17" s="173" customFormat="1" x14ac:dyDescent="0.35">
      <c r="B3432" s="179"/>
      <c r="C3432" s="179"/>
      <c r="D3432" s="179"/>
      <c r="E3432" s="174"/>
      <c r="F3432" s="174"/>
      <c r="G3432" s="142"/>
      <c r="H3432" s="142"/>
      <c r="I3432" s="142"/>
      <c r="J3432" s="142"/>
      <c r="K3432" s="142"/>
      <c r="L3432" s="142"/>
      <c r="M3432" s="179"/>
      <c r="N3432" s="179"/>
      <c r="O3432" s="179"/>
      <c r="P3432" s="179"/>
      <c r="Q3432" s="178"/>
    </row>
    <row r="3433" spans="2:17" s="173" customFormat="1" x14ac:dyDescent="0.35">
      <c r="B3433" s="179"/>
      <c r="C3433" s="179"/>
      <c r="D3433" s="179"/>
      <c r="E3433" s="174"/>
      <c r="F3433" s="174"/>
      <c r="G3433" s="142"/>
      <c r="H3433" s="142"/>
      <c r="I3433" s="142"/>
      <c r="J3433" s="142"/>
      <c r="K3433" s="142"/>
      <c r="L3433" s="142"/>
      <c r="M3433" s="179"/>
      <c r="N3433" s="179"/>
      <c r="O3433" s="179"/>
      <c r="P3433" s="179"/>
      <c r="Q3433" s="178"/>
    </row>
    <row r="3434" spans="2:17" x14ac:dyDescent="0.35">
      <c r="B3434" s="574" t="s">
        <v>3</v>
      </c>
      <c r="C3434" s="367"/>
      <c r="D3434" s="367"/>
      <c r="E3434" s="367"/>
      <c r="F3434" s="367"/>
      <c r="G3434" s="367"/>
      <c r="H3434" s="367"/>
      <c r="I3434" s="367"/>
      <c r="J3434" s="367"/>
      <c r="K3434" s="367"/>
      <c r="L3434" s="367"/>
      <c r="M3434" s="367"/>
      <c r="N3434" s="367"/>
      <c r="O3434" s="367"/>
      <c r="P3434" s="367"/>
      <c r="Q3434" s="367"/>
    </row>
    <row r="3435" spans="2:17" x14ac:dyDescent="0.35">
      <c r="B3435" s="153" t="s">
        <v>18</v>
      </c>
      <c r="C3435" s="504" t="s">
        <v>208</v>
      </c>
      <c r="D3435" s="367"/>
      <c r="E3435" s="367"/>
      <c r="F3435" s="367"/>
      <c r="G3435" s="367"/>
      <c r="H3435" s="367"/>
      <c r="I3435" s="367"/>
      <c r="J3435" s="367"/>
      <c r="K3435" s="367"/>
      <c r="L3435" s="367"/>
      <c r="M3435" s="60" t="s">
        <v>13</v>
      </c>
      <c r="N3435" s="575">
        <v>12000</v>
      </c>
      <c r="O3435" s="367"/>
      <c r="P3435" s="367"/>
      <c r="Q3435" s="161" t="s">
        <v>189</v>
      </c>
    </row>
    <row r="3436" spans="2:17" x14ac:dyDescent="0.35">
      <c r="B3436" s="151" t="s">
        <v>18</v>
      </c>
      <c r="C3436" s="151" t="s">
        <v>18</v>
      </c>
      <c r="D3436" s="504" t="s">
        <v>38</v>
      </c>
      <c r="E3436" s="367"/>
      <c r="F3436" s="367"/>
      <c r="G3436" s="367"/>
      <c r="H3436" s="367"/>
      <c r="I3436" s="367"/>
      <c r="J3436" s="367"/>
      <c r="K3436" s="367"/>
      <c r="L3436" s="367"/>
      <c r="M3436" s="60" t="s">
        <v>13</v>
      </c>
      <c r="N3436" s="575">
        <v>12000</v>
      </c>
      <c r="O3436" s="367"/>
      <c r="P3436" s="367"/>
      <c r="Q3436" s="161" t="s">
        <v>189</v>
      </c>
    </row>
    <row r="3437" spans="2:17" x14ac:dyDescent="0.35">
      <c r="B3437" s="151" t="s">
        <v>18</v>
      </c>
      <c r="C3437" s="151" t="s">
        <v>18</v>
      </c>
      <c r="D3437" s="153" t="s">
        <v>18</v>
      </c>
      <c r="E3437" s="504" t="s">
        <v>43</v>
      </c>
      <c r="F3437" s="367"/>
      <c r="G3437" s="367"/>
      <c r="H3437" s="367"/>
      <c r="I3437" s="367"/>
      <c r="J3437" s="367"/>
      <c r="K3437" s="367"/>
      <c r="L3437" s="367"/>
      <c r="M3437" s="60" t="s">
        <v>13</v>
      </c>
      <c r="N3437" s="575">
        <v>10000</v>
      </c>
      <c r="O3437" s="367"/>
      <c r="P3437" s="367"/>
      <c r="Q3437" s="161" t="s">
        <v>189</v>
      </c>
    </row>
    <row r="3438" spans="2:17" x14ac:dyDescent="0.35">
      <c r="B3438" s="151" t="s">
        <v>18</v>
      </c>
      <c r="C3438" s="151" t="s">
        <v>18</v>
      </c>
      <c r="D3438" s="151" t="s">
        <v>18</v>
      </c>
      <c r="E3438" s="460" t="s">
        <v>46</v>
      </c>
      <c r="F3438" s="367"/>
      <c r="G3438" s="367"/>
      <c r="H3438" s="367"/>
      <c r="I3438" s="367"/>
      <c r="J3438" s="367"/>
      <c r="K3438" s="367"/>
      <c r="L3438" s="367"/>
      <c r="M3438" s="156" t="s">
        <v>18</v>
      </c>
      <c r="N3438" s="583" t="s">
        <v>18</v>
      </c>
      <c r="O3438" s="367"/>
      <c r="P3438" s="367"/>
      <c r="Q3438" s="62" t="s">
        <v>18</v>
      </c>
    </row>
    <row r="3439" spans="2:17" x14ac:dyDescent="0.35">
      <c r="B3439" s="151" t="s">
        <v>18</v>
      </c>
      <c r="C3439" s="151" t="s">
        <v>18</v>
      </c>
      <c r="D3439" s="151" t="s">
        <v>18</v>
      </c>
      <c r="E3439" s="151" t="s">
        <v>18</v>
      </c>
      <c r="F3439" s="398" t="s">
        <v>106</v>
      </c>
      <c r="G3439" s="367"/>
      <c r="H3439" s="367"/>
      <c r="I3439" s="367"/>
      <c r="J3439" s="367"/>
      <c r="K3439" s="367"/>
      <c r="L3439" s="367"/>
      <c r="M3439" s="65" t="s">
        <v>190</v>
      </c>
      <c r="N3439" s="577">
        <v>10000</v>
      </c>
      <c r="O3439" s="367"/>
      <c r="P3439" s="367"/>
      <c r="Q3439" s="66" t="s">
        <v>189</v>
      </c>
    </row>
    <row r="3440" spans="2:17" x14ac:dyDescent="0.35">
      <c r="B3440" s="151"/>
      <c r="C3440" s="151"/>
      <c r="D3440" s="151"/>
      <c r="E3440" s="148"/>
      <c r="F3440" s="148"/>
      <c r="G3440" s="143" t="s">
        <v>1823</v>
      </c>
      <c r="H3440" s="142"/>
      <c r="I3440" s="142"/>
      <c r="J3440" s="142"/>
      <c r="K3440" s="142"/>
      <c r="L3440" s="142"/>
      <c r="M3440" s="151"/>
      <c r="N3440" s="460"/>
      <c r="O3440" s="367"/>
      <c r="P3440" s="367"/>
      <c r="Q3440" s="150"/>
    </row>
    <row r="3441" spans="2:17" x14ac:dyDescent="0.35">
      <c r="B3441" s="151"/>
      <c r="C3441" s="151"/>
      <c r="D3441" s="151"/>
      <c r="E3441" s="148"/>
      <c r="F3441" s="148"/>
      <c r="G3441" s="143" t="s">
        <v>1824</v>
      </c>
      <c r="H3441" s="142"/>
      <c r="I3441" s="142"/>
      <c r="J3441" s="142"/>
      <c r="K3441" s="142"/>
      <c r="L3441" s="142"/>
      <c r="M3441" s="151"/>
      <c r="N3441" s="460"/>
      <c r="O3441" s="460"/>
      <c r="P3441" s="460"/>
      <c r="Q3441" s="150"/>
    </row>
    <row r="3442" spans="2:17" x14ac:dyDescent="0.35">
      <c r="B3442" s="151"/>
      <c r="C3442" s="151"/>
      <c r="D3442" s="151"/>
      <c r="E3442" s="148"/>
      <c r="F3442" s="148"/>
      <c r="G3442" s="142" t="s">
        <v>1822</v>
      </c>
      <c r="H3442" s="142"/>
      <c r="I3442" s="142"/>
      <c r="J3442" s="142"/>
      <c r="K3442" s="142"/>
      <c r="L3442" s="142"/>
      <c r="M3442" s="151"/>
      <c r="N3442" s="460"/>
      <c r="O3442" s="460"/>
      <c r="P3442" s="460"/>
      <c r="Q3442" s="150"/>
    </row>
    <row r="3443" spans="2:17" x14ac:dyDescent="0.35">
      <c r="B3443" s="151" t="s">
        <v>18</v>
      </c>
      <c r="C3443" s="151" t="s">
        <v>18</v>
      </c>
      <c r="D3443" s="153" t="s">
        <v>18</v>
      </c>
      <c r="E3443" s="504" t="s">
        <v>134</v>
      </c>
      <c r="F3443" s="367"/>
      <c r="G3443" s="367"/>
      <c r="H3443" s="367"/>
      <c r="I3443" s="367"/>
      <c r="J3443" s="367"/>
      <c r="K3443" s="367"/>
      <c r="L3443" s="367"/>
      <c r="M3443" s="60" t="s">
        <v>13</v>
      </c>
      <c r="N3443" s="575">
        <v>2000</v>
      </c>
      <c r="O3443" s="367"/>
      <c r="P3443" s="367"/>
      <c r="Q3443" s="161" t="s">
        <v>189</v>
      </c>
    </row>
    <row r="3444" spans="2:17" x14ac:dyDescent="0.35">
      <c r="B3444" s="151" t="s">
        <v>18</v>
      </c>
      <c r="C3444" s="151" t="s">
        <v>18</v>
      </c>
      <c r="D3444" s="151" t="s">
        <v>18</v>
      </c>
      <c r="E3444" s="460" t="s">
        <v>141</v>
      </c>
      <c r="F3444" s="367"/>
      <c r="G3444" s="367"/>
      <c r="H3444" s="367"/>
      <c r="I3444" s="367"/>
      <c r="J3444" s="367"/>
      <c r="K3444" s="367"/>
      <c r="L3444" s="367"/>
      <c r="M3444" s="156" t="s">
        <v>190</v>
      </c>
      <c r="N3444" s="579">
        <v>2000</v>
      </c>
      <c r="O3444" s="367"/>
      <c r="P3444" s="367"/>
      <c r="Q3444" s="62" t="s">
        <v>189</v>
      </c>
    </row>
    <row r="3445" spans="2:17" x14ac:dyDescent="0.35">
      <c r="B3445" s="151"/>
      <c r="C3445" s="151"/>
      <c r="D3445" s="151"/>
      <c r="E3445" s="148"/>
      <c r="F3445" s="148"/>
      <c r="G3445" s="454" t="s">
        <v>1825</v>
      </c>
      <c r="H3445" s="367"/>
      <c r="I3445" s="367"/>
      <c r="J3445" s="367"/>
      <c r="K3445" s="367"/>
      <c r="L3445" s="367"/>
      <c r="M3445" s="151"/>
      <c r="N3445" s="460"/>
      <c r="O3445" s="367"/>
      <c r="P3445" s="367"/>
      <c r="Q3445" s="150"/>
    </row>
    <row r="3446" spans="2:17" x14ac:dyDescent="0.35">
      <c r="B3446" s="151"/>
      <c r="C3446" s="151"/>
      <c r="D3446" s="151"/>
      <c r="E3446" s="148"/>
      <c r="F3446" s="148"/>
      <c r="G3446" s="454" t="s">
        <v>1826</v>
      </c>
      <c r="H3446" s="367"/>
      <c r="I3446" s="367"/>
      <c r="J3446" s="367"/>
      <c r="K3446" s="367"/>
      <c r="L3446" s="367"/>
      <c r="M3446" s="151"/>
      <c r="N3446" s="460"/>
      <c r="O3446" s="460"/>
      <c r="P3446" s="460"/>
      <c r="Q3446" s="150"/>
    </row>
    <row r="3447" spans="2:17" x14ac:dyDescent="0.35">
      <c r="B3447" s="151"/>
      <c r="C3447" s="151"/>
      <c r="D3447" s="151"/>
      <c r="E3447" s="148"/>
      <c r="F3447" s="148"/>
      <c r="G3447" s="142"/>
      <c r="H3447" s="142"/>
      <c r="I3447" s="142"/>
      <c r="J3447" s="142"/>
      <c r="K3447" s="142"/>
      <c r="L3447" s="142"/>
      <c r="M3447" s="151"/>
      <c r="N3447" s="460"/>
      <c r="O3447" s="460"/>
      <c r="P3447" s="460"/>
      <c r="Q3447" s="150"/>
    </row>
    <row r="3448" spans="2:17" x14ac:dyDescent="0.35">
      <c r="B3448" s="153" t="s">
        <v>18</v>
      </c>
      <c r="C3448" s="504" t="s">
        <v>209</v>
      </c>
      <c r="D3448" s="367"/>
      <c r="E3448" s="367"/>
      <c r="F3448" s="367"/>
      <c r="G3448" s="367"/>
      <c r="H3448" s="367"/>
      <c r="I3448" s="367"/>
      <c r="J3448" s="367"/>
      <c r="K3448" s="367"/>
      <c r="L3448" s="367"/>
      <c r="M3448" s="60" t="s">
        <v>13</v>
      </c>
      <c r="N3448" s="575">
        <v>15000</v>
      </c>
      <c r="O3448" s="367"/>
      <c r="P3448" s="367"/>
      <c r="Q3448" s="161" t="s">
        <v>189</v>
      </c>
    </row>
    <row r="3449" spans="2:17" x14ac:dyDescent="0.35">
      <c r="B3449" s="151" t="s">
        <v>18</v>
      </c>
      <c r="C3449" s="151" t="s">
        <v>18</v>
      </c>
      <c r="D3449" s="504" t="s">
        <v>38</v>
      </c>
      <c r="E3449" s="367"/>
      <c r="F3449" s="367"/>
      <c r="G3449" s="367"/>
      <c r="H3449" s="367"/>
      <c r="I3449" s="367"/>
      <c r="J3449" s="367"/>
      <c r="K3449" s="367"/>
      <c r="L3449" s="367"/>
      <c r="M3449" s="60" t="s">
        <v>13</v>
      </c>
      <c r="N3449" s="575">
        <v>15000</v>
      </c>
      <c r="O3449" s="367"/>
      <c r="P3449" s="367"/>
      <c r="Q3449" s="161" t="s">
        <v>189</v>
      </c>
    </row>
    <row r="3450" spans="2:17" x14ac:dyDescent="0.35">
      <c r="B3450" s="151" t="s">
        <v>18</v>
      </c>
      <c r="C3450" s="151" t="s">
        <v>18</v>
      </c>
      <c r="D3450" s="153" t="s">
        <v>18</v>
      </c>
      <c r="E3450" s="504" t="s">
        <v>43</v>
      </c>
      <c r="F3450" s="367"/>
      <c r="G3450" s="367"/>
      <c r="H3450" s="367"/>
      <c r="I3450" s="367"/>
      <c r="J3450" s="367"/>
      <c r="K3450" s="367"/>
      <c r="L3450" s="367"/>
      <c r="M3450" s="60" t="s">
        <v>13</v>
      </c>
      <c r="N3450" s="575">
        <v>15000</v>
      </c>
      <c r="O3450" s="367"/>
      <c r="P3450" s="367"/>
      <c r="Q3450" s="161" t="s">
        <v>189</v>
      </c>
    </row>
    <row r="3451" spans="2:17" x14ac:dyDescent="0.35">
      <c r="B3451" s="151" t="s">
        <v>18</v>
      </c>
      <c r="C3451" s="151" t="s">
        <v>18</v>
      </c>
      <c r="D3451" s="151" t="s">
        <v>18</v>
      </c>
      <c r="E3451" s="460" t="s">
        <v>46</v>
      </c>
      <c r="F3451" s="367"/>
      <c r="G3451" s="367"/>
      <c r="H3451" s="367"/>
      <c r="I3451" s="367"/>
      <c r="J3451" s="367"/>
      <c r="K3451" s="367"/>
      <c r="L3451" s="367"/>
      <c r="M3451" s="156" t="s">
        <v>18</v>
      </c>
      <c r="N3451" s="583" t="s">
        <v>18</v>
      </c>
      <c r="O3451" s="367"/>
      <c r="P3451" s="367"/>
      <c r="Q3451" s="62" t="s">
        <v>18</v>
      </c>
    </row>
    <row r="3452" spans="2:17" x14ac:dyDescent="0.35">
      <c r="B3452" s="151" t="s">
        <v>18</v>
      </c>
      <c r="C3452" s="151" t="s">
        <v>18</v>
      </c>
      <c r="D3452" s="151" t="s">
        <v>18</v>
      </c>
      <c r="E3452" s="151" t="s">
        <v>18</v>
      </c>
      <c r="F3452" s="398" t="s">
        <v>70</v>
      </c>
      <c r="G3452" s="367"/>
      <c r="H3452" s="367"/>
      <c r="I3452" s="367"/>
      <c r="J3452" s="367"/>
      <c r="K3452" s="367"/>
      <c r="L3452" s="367"/>
      <c r="M3452" s="65" t="s">
        <v>190</v>
      </c>
      <c r="N3452" s="577">
        <v>5000</v>
      </c>
      <c r="O3452" s="367"/>
      <c r="P3452" s="367"/>
      <c r="Q3452" s="66" t="s">
        <v>189</v>
      </c>
    </row>
    <row r="3453" spans="2:17" x14ac:dyDescent="0.35">
      <c r="B3453" s="151"/>
      <c r="C3453" s="151"/>
      <c r="D3453" s="151"/>
      <c r="E3453" s="148"/>
      <c r="F3453" s="148"/>
      <c r="G3453" s="143" t="s">
        <v>1827</v>
      </c>
      <c r="H3453" s="142"/>
      <c r="I3453" s="142"/>
      <c r="J3453" s="142"/>
      <c r="K3453" s="142"/>
      <c r="L3453" s="142"/>
      <c r="M3453" s="151"/>
      <c r="N3453" s="460"/>
      <c r="O3453" s="367"/>
      <c r="P3453" s="367"/>
      <c r="Q3453" s="150"/>
    </row>
    <row r="3454" spans="2:17" x14ac:dyDescent="0.35">
      <c r="B3454" s="151"/>
      <c r="C3454" s="151"/>
      <c r="D3454" s="151"/>
      <c r="E3454" s="148"/>
      <c r="F3454" s="148"/>
      <c r="G3454" s="143" t="s">
        <v>1829</v>
      </c>
      <c r="H3454" s="142"/>
      <c r="I3454" s="142"/>
      <c r="J3454" s="142"/>
      <c r="K3454" s="142"/>
      <c r="L3454" s="142"/>
      <c r="M3454" s="151"/>
      <c r="N3454" s="460"/>
      <c r="O3454" s="460"/>
      <c r="P3454" s="460"/>
      <c r="Q3454" s="150"/>
    </row>
    <row r="3455" spans="2:17" x14ac:dyDescent="0.35">
      <c r="B3455" s="151"/>
      <c r="C3455" s="151"/>
      <c r="D3455" s="151"/>
      <c r="E3455" s="148"/>
      <c r="F3455" s="148"/>
      <c r="G3455" s="143" t="s">
        <v>1830</v>
      </c>
      <c r="H3455" s="142"/>
      <c r="I3455" s="142"/>
      <c r="J3455" s="142"/>
      <c r="K3455" s="142"/>
      <c r="L3455" s="142"/>
      <c r="M3455" s="151"/>
      <c r="N3455" s="460"/>
      <c r="O3455" s="460"/>
      <c r="P3455" s="460"/>
      <c r="Q3455" s="150"/>
    </row>
    <row r="3456" spans="2:17" x14ac:dyDescent="0.35">
      <c r="B3456" s="151"/>
      <c r="C3456" s="151"/>
      <c r="D3456" s="151"/>
      <c r="E3456" s="148"/>
      <c r="F3456" s="148"/>
      <c r="G3456" s="142" t="s">
        <v>1832</v>
      </c>
      <c r="H3456" s="142"/>
      <c r="I3456" s="142"/>
      <c r="J3456" s="142"/>
      <c r="K3456" s="142"/>
      <c r="L3456" s="142"/>
      <c r="M3456" s="151"/>
      <c r="N3456" s="460"/>
      <c r="O3456" s="460"/>
      <c r="P3456" s="460"/>
      <c r="Q3456" s="150"/>
    </row>
    <row r="3457" spans="2:17" x14ac:dyDescent="0.35">
      <c r="B3457" s="151" t="s">
        <v>18</v>
      </c>
      <c r="C3457" s="151" t="s">
        <v>18</v>
      </c>
      <c r="D3457" s="151" t="s">
        <v>18</v>
      </c>
      <c r="E3457" s="151" t="s">
        <v>18</v>
      </c>
      <c r="F3457" s="398" t="s">
        <v>71</v>
      </c>
      <c r="G3457" s="367"/>
      <c r="H3457" s="367"/>
      <c r="I3457" s="367"/>
      <c r="J3457" s="367"/>
      <c r="K3457" s="367"/>
      <c r="L3457" s="367"/>
      <c r="M3457" s="65" t="s">
        <v>190</v>
      </c>
      <c r="N3457" s="577">
        <v>10000</v>
      </c>
      <c r="O3457" s="367"/>
      <c r="P3457" s="367"/>
      <c r="Q3457" s="66" t="s">
        <v>189</v>
      </c>
    </row>
    <row r="3458" spans="2:17" x14ac:dyDescent="0.35">
      <c r="B3458" s="151"/>
      <c r="C3458" s="151"/>
      <c r="D3458" s="151"/>
      <c r="E3458" s="148"/>
      <c r="F3458" s="148"/>
      <c r="G3458" s="143" t="s">
        <v>1828</v>
      </c>
      <c r="H3458" s="142"/>
      <c r="I3458" s="142"/>
      <c r="J3458" s="142"/>
      <c r="K3458" s="142"/>
      <c r="L3458" s="142"/>
      <c r="M3458" s="151"/>
      <c r="N3458" s="460"/>
      <c r="O3458" s="367"/>
      <c r="P3458" s="367"/>
      <c r="Q3458" s="150"/>
    </row>
    <row r="3459" spans="2:17" x14ac:dyDescent="0.35">
      <c r="B3459" s="151"/>
      <c r="C3459" s="151"/>
      <c r="D3459" s="151"/>
      <c r="E3459" s="148"/>
      <c r="F3459" s="148"/>
      <c r="G3459" s="143" t="s">
        <v>1831</v>
      </c>
      <c r="H3459" s="142"/>
      <c r="I3459" s="142"/>
      <c r="J3459" s="142"/>
      <c r="K3459" s="142"/>
      <c r="L3459" s="142"/>
      <c r="M3459" s="151"/>
      <c r="N3459" s="460"/>
      <c r="O3459" s="460"/>
      <c r="P3459" s="460"/>
      <c r="Q3459" s="150"/>
    </row>
    <row r="3460" spans="2:17" x14ac:dyDescent="0.35">
      <c r="B3460" s="151"/>
      <c r="C3460" s="151"/>
      <c r="D3460" s="151"/>
      <c r="E3460" s="148"/>
      <c r="F3460" s="148"/>
      <c r="G3460" s="142" t="s">
        <v>1833</v>
      </c>
      <c r="H3460" s="142"/>
      <c r="I3460" s="142"/>
      <c r="J3460" s="142"/>
      <c r="K3460" s="142"/>
      <c r="L3460" s="142"/>
      <c r="M3460" s="151"/>
      <c r="N3460" s="460"/>
      <c r="O3460" s="460"/>
      <c r="P3460" s="460"/>
      <c r="Q3460" s="150"/>
    </row>
    <row r="3461" spans="2:17" x14ac:dyDescent="0.35">
      <c r="B3461" s="574" t="s">
        <v>2</v>
      </c>
      <c r="C3461" s="367"/>
      <c r="D3461" s="367"/>
      <c r="E3461" s="367"/>
      <c r="F3461" s="367"/>
      <c r="G3461" s="367"/>
      <c r="H3461" s="367"/>
      <c r="I3461" s="367"/>
      <c r="J3461" s="367"/>
      <c r="K3461" s="367"/>
      <c r="L3461" s="367"/>
      <c r="M3461" s="367"/>
      <c r="N3461" s="367"/>
      <c r="O3461" s="367"/>
      <c r="P3461" s="367"/>
      <c r="Q3461" s="367"/>
    </row>
    <row r="3462" spans="2:17" x14ac:dyDescent="0.35">
      <c r="B3462" s="153" t="s">
        <v>18</v>
      </c>
      <c r="C3462" s="504" t="s">
        <v>210</v>
      </c>
      <c r="D3462" s="367"/>
      <c r="E3462" s="367"/>
      <c r="F3462" s="367"/>
      <c r="G3462" s="367"/>
      <c r="H3462" s="367"/>
      <c r="I3462" s="367"/>
      <c r="J3462" s="367"/>
      <c r="K3462" s="367"/>
      <c r="L3462" s="367"/>
      <c r="M3462" s="60" t="s">
        <v>13</v>
      </c>
      <c r="N3462" s="575">
        <v>352000</v>
      </c>
      <c r="O3462" s="367"/>
      <c r="P3462" s="367"/>
      <c r="Q3462" s="161" t="s">
        <v>189</v>
      </c>
    </row>
    <row r="3463" spans="2:17" x14ac:dyDescent="0.35">
      <c r="B3463" s="151" t="s">
        <v>18</v>
      </c>
      <c r="C3463" s="151" t="s">
        <v>18</v>
      </c>
      <c r="D3463" s="504" t="s">
        <v>38</v>
      </c>
      <c r="E3463" s="367"/>
      <c r="F3463" s="367"/>
      <c r="G3463" s="367"/>
      <c r="H3463" s="367"/>
      <c r="I3463" s="367"/>
      <c r="J3463" s="367"/>
      <c r="K3463" s="367"/>
      <c r="L3463" s="367"/>
      <c r="M3463" s="60" t="s">
        <v>13</v>
      </c>
      <c r="N3463" s="575">
        <v>352000</v>
      </c>
      <c r="O3463" s="367"/>
      <c r="P3463" s="367"/>
      <c r="Q3463" s="161" t="s">
        <v>189</v>
      </c>
    </row>
    <row r="3464" spans="2:17" x14ac:dyDescent="0.35">
      <c r="B3464" s="151" t="s">
        <v>18</v>
      </c>
      <c r="C3464" s="151" t="s">
        <v>18</v>
      </c>
      <c r="D3464" s="153" t="s">
        <v>18</v>
      </c>
      <c r="E3464" s="504" t="s">
        <v>43</v>
      </c>
      <c r="F3464" s="367"/>
      <c r="G3464" s="367"/>
      <c r="H3464" s="367"/>
      <c r="I3464" s="367"/>
      <c r="J3464" s="367"/>
      <c r="K3464" s="367"/>
      <c r="L3464" s="367"/>
      <c r="M3464" s="60" t="s">
        <v>13</v>
      </c>
      <c r="N3464" s="575">
        <v>122000</v>
      </c>
      <c r="O3464" s="367"/>
      <c r="P3464" s="367"/>
      <c r="Q3464" s="161" t="s">
        <v>189</v>
      </c>
    </row>
    <row r="3465" spans="2:17" x14ac:dyDescent="0.35">
      <c r="B3465" s="151" t="s">
        <v>18</v>
      </c>
      <c r="C3465" s="151" t="s">
        <v>18</v>
      </c>
      <c r="D3465" s="151" t="s">
        <v>18</v>
      </c>
      <c r="E3465" s="460" t="s">
        <v>44</v>
      </c>
      <c r="F3465" s="367"/>
      <c r="G3465" s="367"/>
      <c r="H3465" s="367"/>
      <c r="I3465" s="367"/>
      <c r="J3465" s="367"/>
      <c r="K3465" s="367"/>
      <c r="L3465" s="367"/>
      <c r="M3465" s="156" t="s">
        <v>190</v>
      </c>
      <c r="N3465" s="579">
        <v>72000</v>
      </c>
      <c r="O3465" s="367"/>
      <c r="P3465" s="367"/>
      <c r="Q3465" s="62" t="s">
        <v>189</v>
      </c>
    </row>
    <row r="3466" spans="2:17" x14ac:dyDescent="0.35">
      <c r="B3466" s="151"/>
      <c r="C3466" s="151"/>
      <c r="D3466" s="151"/>
      <c r="E3466" s="148"/>
      <c r="F3466" s="148"/>
      <c r="G3466" s="138" t="s">
        <v>1836</v>
      </c>
      <c r="H3466" s="138"/>
      <c r="I3466" s="138"/>
      <c r="J3466" s="138"/>
      <c r="K3466" s="138"/>
      <c r="L3466" s="138"/>
      <c r="M3466" s="151"/>
      <c r="N3466" s="460"/>
      <c r="O3466" s="367"/>
      <c r="P3466" s="367"/>
      <c r="Q3466" s="150"/>
    </row>
    <row r="3467" spans="2:17" x14ac:dyDescent="0.35">
      <c r="B3467" s="151"/>
      <c r="C3467" s="151"/>
      <c r="D3467" s="151"/>
      <c r="E3467" s="148"/>
      <c r="F3467" s="148"/>
      <c r="G3467" s="138" t="s">
        <v>1837</v>
      </c>
      <c r="H3467" s="138"/>
      <c r="I3467" s="138"/>
      <c r="J3467" s="138"/>
      <c r="K3467" s="138"/>
      <c r="L3467" s="138"/>
      <c r="M3467" s="151"/>
      <c r="N3467" s="460"/>
      <c r="O3467" s="367"/>
      <c r="P3467" s="367"/>
      <c r="Q3467" s="150"/>
    </row>
    <row r="3468" spans="2:17" x14ac:dyDescent="0.35">
      <c r="B3468" s="151"/>
      <c r="C3468" s="151"/>
      <c r="D3468" s="151"/>
      <c r="E3468" s="148"/>
      <c r="F3468" s="148"/>
      <c r="G3468" s="138" t="s">
        <v>1838</v>
      </c>
      <c r="H3468" s="141"/>
      <c r="I3468" s="141"/>
      <c r="J3468" s="141"/>
      <c r="K3468" s="141"/>
      <c r="L3468" s="141"/>
      <c r="M3468" s="151"/>
      <c r="N3468" s="460"/>
      <c r="O3468" s="460"/>
      <c r="P3468" s="460"/>
      <c r="Q3468" s="150"/>
    </row>
    <row r="3469" spans="2:17" x14ac:dyDescent="0.35">
      <c r="B3469" s="151" t="s">
        <v>18</v>
      </c>
      <c r="C3469" s="151" t="s">
        <v>18</v>
      </c>
      <c r="D3469" s="151" t="s">
        <v>18</v>
      </c>
      <c r="E3469" s="460" t="s">
        <v>133</v>
      </c>
      <c r="F3469" s="367"/>
      <c r="G3469" s="367"/>
      <c r="H3469" s="367"/>
      <c r="I3469" s="367"/>
      <c r="J3469" s="367"/>
      <c r="K3469" s="367"/>
      <c r="L3469" s="367"/>
      <c r="M3469" s="156" t="s">
        <v>190</v>
      </c>
      <c r="N3469" s="579">
        <v>50000</v>
      </c>
      <c r="O3469" s="367"/>
      <c r="P3469" s="367"/>
      <c r="Q3469" s="62" t="s">
        <v>189</v>
      </c>
    </row>
    <row r="3470" spans="2:17" x14ac:dyDescent="0.35">
      <c r="B3470" s="151"/>
      <c r="C3470" s="151"/>
      <c r="D3470" s="151"/>
      <c r="E3470" s="148"/>
      <c r="F3470" s="148"/>
      <c r="G3470" s="454" t="s">
        <v>1528</v>
      </c>
      <c r="H3470" s="367"/>
      <c r="I3470" s="367"/>
      <c r="J3470" s="367"/>
      <c r="K3470" s="367"/>
      <c r="L3470" s="367"/>
      <c r="M3470" s="151"/>
      <c r="N3470" s="460"/>
      <c r="O3470" s="367"/>
      <c r="P3470" s="367"/>
      <c r="Q3470" s="150"/>
    </row>
    <row r="3471" spans="2:17" x14ac:dyDescent="0.35">
      <c r="B3471" s="151"/>
      <c r="C3471" s="151"/>
      <c r="D3471" s="151"/>
      <c r="E3471" s="148"/>
      <c r="F3471" s="148"/>
      <c r="G3471" s="454" t="s">
        <v>1710</v>
      </c>
      <c r="H3471" s="367"/>
      <c r="I3471" s="367"/>
      <c r="J3471" s="367"/>
      <c r="K3471" s="367"/>
      <c r="L3471" s="367"/>
      <c r="M3471" s="151"/>
      <c r="N3471" s="460"/>
      <c r="O3471" s="460"/>
      <c r="P3471" s="460"/>
      <c r="Q3471" s="150"/>
    </row>
    <row r="3472" spans="2:17" x14ac:dyDescent="0.35">
      <c r="B3472" s="151" t="s">
        <v>18</v>
      </c>
      <c r="C3472" s="151" t="s">
        <v>18</v>
      </c>
      <c r="D3472" s="153" t="s">
        <v>18</v>
      </c>
      <c r="E3472" s="504" t="s">
        <v>134</v>
      </c>
      <c r="F3472" s="367"/>
      <c r="G3472" s="367"/>
      <c r="H3472" s="367"/>
      <c r="I3472" s="367"/>
      <c r="J3472" s="367"/>
      <c r="K3472" s="367"/>
      <c r="L3472" s="367"/>
      <c r="M3472" s="60" t="s">
        <v>13</v>
      </c>
      <c r="N3472" s="575">
        <v>30000</v>
      </c>
      <c r="O3472" s="367"/>
      <c r="P3472" s="367"/>
      <c r="Q3472" s="161" t="s">
        <v>189</v>
      </c>
    </row>
    <row r="3473" spans="2:17" x14ac:dyDescent="0.35">
      <c r="B3473" s="151" t="s">
        <v>18</v>
      </c>
      <c r="C3473" s="151" t="s">
        <v>18</v>
      </c>
      <c r="D3473" s="151" t="s">
        <v>18</v>
      </c>
      <c r="E3473" s="460" t="s">
        <v>142</v>
      </c>
      <c r="F3473" s="367"/>
      <c r="G3473" s="367"/>
      <c r="H3473" s="367"/>
      <c r="I3473" s="367"/>
      <c r="J3473" s="367"/>
      <c r="K3473" s="367"/>
      <c r="L3473" s="367"/>
      <c r="M3473" s="156" t="s">
        <v>190</v>
      </c>
      <c r="N3473" s="579">
        <v>30000</v>
      </c>
      <c r="O3473" s="367"/>
      <c r="P3473" s="367"/>
      <c r="Q3473" s="62" t="s">
        <v>189</v>
      </c>
    </row>
    <row r="3474" spans="2:17" x14ac:dyDescent="0.35">
      <c r="B3474" s="151"/>
      <c r="C3474" s="151"/>
      <c r="D3474" s="151"/>
      <c r="E3474" s="148"/>
      <c r="F3474" s="148"/>
      <c r="G3474" s="163" t="s">
        <v>1652</v>
      </c>
      <c r="H3474" s="138"/>
      <c r="I3474" s="138"/>
      <c r="J3474" s="138"/>
      <c r="K3474" s="138"/>
      <c r="L3474" s="138"/>
      <c r="M3474" s="151"/>
      <c r="N3474" s="460"/>
      <c r="O3474" s="367"/>
      <c r="P3474" s="367"/>
      <c r="Q3474" s="150"/>
    </row>
    <row r="3475" spans="2:17" x14ac:dyDescent="0.35">
      <c r="B3475" s="151"/>
      <c r="C3475" s="151"/>
      <c r="D3475" s="151"/>
      <c r="E3475" s="148"/>
      <c r="F3475" s="148"/>
      <c r="G3475" s="138" t="s">
        <v>1651</v>
      </c>
      <c r="H3475" s="138"/>
      <c r="I3475" s="138"/>
      <c r="J3475" s="138"/>
      <c r="K3475" s="138"/>
      <c r="L3475" s="138"/>
      <c r="M3475" s="151"/>
      <c r="N3475" s="460"/>
      <c r="O3475" s="460"/>
      <c r="P3475" s="460"/>
      <c r="Q3475" s="150"/>
    </row>
    <row r="3476" spans="2:17" s="173" customFormat="1" x14ac:dyDescent="0.35">
      <c r="B3476" s="179"/>
      <c r="C3476" s="179"/>
      <c r="D3476" s="179"/>
      <c r="E3476" s="174"/>
      <c r="F3476" s="174"/>
      <c r="G3476" s="138"/>
      <c r="H3476" s="138"/>
      <c r="I3476" s="138"/>
      <c r="J3476" s="138"/>
      <c r="K3476" s="138"/>
      <c r="L3476" s="138"/>
      <c r="M3476" s="179"/>
      <c r="N3476" s="179"/>
      <c r="O3476" s="179"/>
      <c r="P3476" s="179"/>
      <c r="Q3476" s="178"/>
    </row>
    <row r="3477" spans="2:17" s="173" customFormat="1" x14ac:dyDescent="0.35">
      <c r="B3477" s="179"/>
      <c r="C3477" s="179"/>
      <c r="D3477" s="179"/>
      <c r="E3477" s="174"/>
      <c r="F3477" s="174"/>
      <c r="G3477" s="138"/>
      <c r="H3477" s="138"/>
      <c r="I3477" s="138"/>
      <c r="J3477" s="138"/>
      <c r="K3477" s="138"/>
      <c r="L3477" s="138"/>
      <c r="M3477" s="179"/>
      <c r="N3477" s="179"/>
      <c r="O3477" s="179"/>
      <c r="P3477" s="179"/>
      <c r="Q3477" s="178"/>
    </row>
    <row r="3478" spans="2:17" x14ac:dyDescent="0.35">
      <c r="B3478" s="151" t="s">
        <v>18</v>
      </c>
      <c r="C3478" s="151" t="s">
        <v>18</v>
      </c>
      <c r="D3478" s="153" t="s">
        <v>18</v>
      </c>
      <c r="E3478" s="504" t="s">
        <v>145</v>
      </c>
      <c r="F3478" s="367"/>
      <c r="G3478" s="367"/>
      <c r="H3478" s="367"/>
      <c r="I3478" s="367"/>
      <c r="J3478" s="367"/>
      <c r="K3478" s="367"/>
      <c r="L3478" s="367"/>
      <c r="M3478" s="60" t="s">
        <v>13</v>
      </c>
      <c r="N3478" s="575">
        <v>200000</v>
      </c>
      <c r="O3478" s="367"/>
      <c r="P3478" s="367"/>
      <c r="Q3478" s="161" t="s">
        <v>189</v>
      </c>
    </row>
    <row r="3479" spans="2:17" x14ac:dyDescent="0.35">
      <c r="B3479" s="151" t="s">
        <v>18</v>
      </c>
      <c r="C3479" s="151" t="s">
        <v>18</v>
      </c>
      <c r="D3479" s="151" t="s">
        <v>18</v>
      </c>
      <c r="E3479" s="460" t="s">
        <v>147</v>
      </c>
      <c r="F3479" s="367"/>
      <c r="G3479" s="367"/>
      <c r="H3479" s="367"/>
      <c r="I3479" s="367"/>
      <c r="J3479" s="367"/>
      <c r="K3479" s="367"/>
      <c r="L3479" s="367"/>
      <c r="M3479" s="156" t="s">
        <v>190</v>
      </c>
      <c r="N3479" s="579">
        <v>200000</v>
      </c>
      <c r="O3479" s="367"/>
      <c r="P3479" s="367"/>
      <c r="Q3479" s="62" t="s">
        <v>189</v>
      </c>
    </row>
    <row r="3480" spans="2:17" x14ac:dyDescent="0.35">
      <c r="B3480" s="151" t="s">
        <v>18</v>
      </c>
      <c r="C3480" s="151" t="s">
        <v>18</v>
      </c>
      <c r="D3480" s="151" t="s">
        <v>18</v>
      </c>
      <c r="E3480" s="148" t="s">
        <v>18</v>
      </c>
      <c r="F3480" s="148" t="s">
        <v>18</v>
      </c>
      <c r="G3480" s="454" t="s">
        <v>1835</v>
      </c>
      <c r="H3480" s="454"/>
      <c r="I3480" s="454"/>
      <c r="J3480" s="454"/>
      <c r="K3480" s="454"/>
      <c r="L3480" s="454"/>
      <c r="M3480" s="151" t="s">
        <v>18</v>
      </c>
      <c r="N3480" s="460" t="s">
        <v>18</v>
      </c>
      <c r="O3480" s="460"/>
      <c r="P3480" s="460"/>
      <c r="Q3480" s="150" t="s">
        <v>18</v>
      </c>
    </row>
    <row r="3481" spans="2:17" x14ac:dyDescent="0.35">
      <c r="B3481" s="574" t="s">
        <v>1</v>
      </c>
      <c r="C3481" s="367"/>
      <c r="D3481" s="367"/>
      <c r="E3481" s="367"/>
      <c r="F3481" s="367"/>
      <c r="G3481" s="367"/>
      <c r="H3481" s="367"/>
      <c r="I3481" s="367"/>
      <c r="J3481" s="367"/>
      <c r="K3481" s="367"/>
      <c r="L3481" s="367"/>
      <c r="M3481" s="367"/>
      <c r="N3481" s="367"/>
      <c r="O3481" s="367"/>
      <c r="P3481" s="367"/>
      <c r="Q3481" s="367"/>
    </row>
    <row r="3482" spans="2:17" x14ac:dyDescent="0.35">
      <c r="B3482" s="153" t="s">
        <v>18</v>
      </c>
      <c r="C3482" s="504" t="s">
        <v>16</v>
      </c>
      <c r="D3482" s="367"/>
      <c r="E3482" s="367"/>
      <c r="F3482" s="367"/>
      <c r="G3482" s="367"/>
      <c r="H3482" s="367"/>
      <c r="I3482" s="367"/>
      <c r="J3482" s="367"/>
      <c r="K3482" s="367"/>
      <c r="L3482" s="367"/>
      <c r="M3482" s="60" t="s">
        <v>13</v>
      </c>
      <c r="N3482" s="575">
        <v>10281160</v>
      </c>
      <c r="O3482" s="367"/>
      <c r="P3482" s="367"/>
      <c r="Q3482" s="161" t="s">
        <v>189</v>
      </c>
    </row>
    <row r="3483" spans="2:17" x14ac:dyDescent="0.35">
      <c r="B3483" s="151" t="s">
        <v>18</v>
      </c>
      <c r="C3483" s="151" t="s">
        <v>18</v>
      </c>
      <c r="D3483" s="504" t="s">
        <v>16</v>
      </c>
      <c r="E3483" s="367"/>
      <c r="F3483" s="367"/>
      <c r="G3483" s="367"/>
      <c r="H3483" s="367"/>
      <c r="I3483" s="367"/>
      <c r="J3483" s="367"/>
      <c r="K3483" s="367"/>
      <c r="L3483" s="367"/>
      <c r="M3483" s="60" t="s">
        <v>13</v>
      </c>
      <c r="N3483" s="575">
        <v>10281160</v>
      </c>
      <c r="O3483" s="367"/>
      <c r="P3483" s="367"/>
      <c r="Q3483" s="161" t="s">
        <v>189</v>
      </c>
    </row>
    <row r="3484" spans="2:17" x14ac:dyDescent="0.35">
      <c r="B3484" s="151" t="s">
        <v>18</v>
      </c>
      <c r="C3484" s="151" t="s">
        <v>18</v>
      </c>
      <c r="D3484" s="153" t="s">
        <v>18</v>
      </c>
      <c r="E3484" s="504" t="s">
        <v>16</v>
      </c>
      <c r="F3484" s="367"/>
      <c r="G3484" s="367"/>
      <c r="H3484" s="367"/>
      <c r="I3484" s="367"/>
      <c r="J3484" s="367"/>
      <c r="K3484" s="367"/>
      <c r="L3484" s="367"/>
      <c r="M3484" s="60" t="s">
        <v>13</v>
      </c>
      <c r="N3484" s="575">
        <v>10281160</v>
      </c>
      <c r="O3484" s="367"/>
      <c r="P3484" s="367"/>
      <c r="Q3484" s="161" t="s">
        <v>189</v>
      </c>
    </row>
    <row r="3485" spans="2:17" x14ac:dyDescent="0.35">
      <c r="B3485" s="151" t="s">
        <v>18</v>
      </c>
      <c r="C3485" s="151" t="s">
        <v>18</v>
      </c>
      <c r="D3485" s="151" t="s">
        <v>18</v>
      </c>
      <c r="E3485" s="460" t="s">
        <v>20</v>
      </c>
      <c r="F3485" s="367"/>
      <c r="G3485" s="367"/>
      <c r="H3485" s="367"/>
      <c r="I3485" s="367"/>
      <c r="J3485" s="367"/>
      <c r="K3485" s="367"/>
      <c r="L3485" s="367"/>
      <c r="M3485" s="156" t="s">
        <v>190</v>
      </c>
      <c r="N3485" s="579">
        <v>120000</v>
      </c>
      <c r="O3485" s="367"/>
      <c r="P3485" s="367"/>
      <c r="Q3485" s="62" t="s">
        <v>189</v>
      </c>
    </row>
    <row r="3486" spans="2:17" x14ac:dyDescent="0.35">
      <c r="B3486" s="151"/>
      <c r="C3486" s="151"/>
      <c r="D3486" s="151"/>
      <c r="E3486" s="148"/>
      <c r="F3486" s="148"/>
      <c r="G3486" s="145" t="s">
        <v>1839</v>
      </c>
      <c r="H3486" s="142"/>
      <c r="I3486" s="142"/>
      <c r="J3486" s="142"/>
      <c r="K3486" s="142"/>
      <c r="L3486" s="142"/>
      <c r="M3486" s="151"/>
      <c r="N3486" s="460"/>
      <c r="O3486" s="367"/>
      <c r="P3486" s="367"/>
      <c r="Q3486" s="150"/>
    </row>
    <row r="3487" spans="2:17" x14ac:dyDescent="0.35">
      <c r="B3487" s="151"/>
      <c r="C3487" s="151"/>
      <c r="D3487" s="151"/>
      <c r="E3487" s="148"/>
      <c r="F3487" s="148"/>
      <c r="G3487" s="145" t="s">
        <v>1840</v>
      </c>
      <c r="H3487" s="142"/>
      <c r="I3487" s="142"/>
      <c r="J3487" s="142"/>
      <c r="K3487" s="142"/>
      <c r="L3487" s="142"/>
      <c r="M3487" s="151"/>
      <c r="N3487" s="460"/>
      <c r="O3487" s="460"/>
      <c r="P3487" s="460"/>
      <c r="Q3487" s="150"/>
    </row>
    <row r="3488" spans="2:17" x14ac:dyDescent="0.35">
      <c r="B3488" s="151" t="s">
        <v>18</v>
      </c>
      <c r="C3488" s="151" t="s">
        <v>18</v>
      </c>
      <c r="D3488" s="151" t="s">
        <v>18</v>
      </c>
      <c r="E3488" s="460" t="s">
        <v>21</v>
      </c>
      <c r="F3488" s="367"/>
      <c r="G3488" s="367"/>
      <c r="H3488" s="367"/>
      <c r="I3488" s="367"/>
      <c r="J3488" s="367"/>
      <c r="K3488" s="367"/>
      <c r="L3488" s="367"/>
      <c r="M3488" s="156" t="s">
        <v>190</v>
      </c>
      <c r="N3488" s="579">
        <v>7228800</v>
      </c>
      <c r="O3488" s="367"/>
      <c r="P3488" s="367"/>
      <c r="Q3488" s="62" t="s">
        <v>189</v>
      </c>
    </row>
    <row r="3489" spans="2:17" x14ac:dyDescent="0.35">
      <c r="B3489" s="151"/>
      <c r="C3489" s="151"/>
      <c r="D3489" s="151"/>
      <c r="E3489" s="148"/>
      <c r="F3489" s="148"/>
      <c r="G3489" s="144" t="s">
        <v>1846</v>
      </c>
      <c r="H3489" s="142"/>
      <c r="I3489" s="142"/>
      <c r="J3489" s="142"/>
      <c r="K3489" s="142"/>
      <c r="L3489" s="142"/>
      <c r="M3489" s="151"/>
      <c r="N3489" s="460"/>
      <c r="O3489" s="367"/>
      <c r="P3489" s="367"/>
      <c r="Q3489" s="150"/>
    </row>
    <row r="3490" spans="2:17" x14ac:dyDescent="0.35">
      <c r="B3490" s="151"/>
      <c r="C3490" s="151"/>
      <c r="D3490" s="151"/>
      <c r="E3490" s="148"/>
      <c r="F3490" s="148"/>
      <c r="G3490" s="142" t="s">
        <v>1850</v>
      </c>
      <c r="H3490" s="142"/>
      <c r="I3490" s="142"/>
      <c r="J3490" s="142"/>
      <c r="K3490" s="142"/>
      <c r="L3490" s="142"/>
      <c r="M3490" s="151"/>
      <c r="N3490" s="460"/>
      <c r="O3490" s="460"/>
      <c r="P3490" s="460"/>
      <c r="Q3490" s="150"/>
    </row>
    <row r="3491" spans="2:17" x14ac:dyDescent="0.35">
      <c r="B3491" s="151" t="s">
        <v>18</v>
      </c>
      <c r="C3491" s="151" t="s">
        <v>18</v>
      </c>
      <c r="D3491" s="151" t="s">
        <v>18</v>
      </c>
      <c r="E3491" s="460" t="s">
        <v>24</v>
      </c>
      <c r="F3491" s="367"/>
      <c r="G3491" s="367"/>
      <c r="H3491" s="367"/>
      <c r="I3491" s="367"/>
      <c r="J3491" s="367"/>
      <c r="K3491" s="367"/>
      <c r="L3491" s="367"/>
      <c r="M3491" s="156" t="s">
        <v>190</v>
      </c>
      <c r="N3491" s="579">
        <v>1536000</v>
      </c>
      <c r="O3491" s="367"/>
      <c r="P3491" s="367"/>
      <c r="Q3491" s="62" t="s">
        <v>189</v>
      </c>
    </row>
    <row r="3492" spans="2:17" x14ac:dyDescent="0.35">
      <c r="B3492" s="151"/>
      <c r="C3492" s="151"/>
      <c r="D3492" s="151"/>
      <c r="E3492" s="148"/>
      <c r="F3492" s="148"/>
      <c r="G3492" s="144" t="s">
        <v>1847</v>
      </c>
      <c r="H3492" s="142"/>
      <c r="I3492" s="142"/>
      <c r="J3492" s="142"/>
      <c r="K3492" s="142"/>
      <c r="L3492" s="142"/>
      <c r="M3492" s="151"/>
      <c r="N3492" s="460"/>
      <c r="O3492" s="367"/>
      <c r="P3492" s="367"/>
      <c r="Q3492" s="150"/>
    </row>
    <row r="3493" spans="2:17" x14ac:dyDescent="0.35">
      <c r="B3493" s="151"/>
      <c r="C3493" s="151"/>
      <c r="D3493" s="151"/>
      <c r="E3493" s="148"/>
      <c r="F3493" s="148"/>
      <c r="G3493" s="142" t="s">
        <v>1850</v>
      </c>
      <c r="H3493" s="142"/>
      <c r="I3493" s="142"/>
      <c r="J3493" s="142"/>
      <c r="K3493" s="142"/>
      <c r="L3493" s="142"/>
      <c r="M3493" s="151"/>
      <c r="N3493" s="460"/>
      <c r="O3493" s="460"/>
      <c r="P3493" s="460"/>
      <c r="Q3493" s="150"/>
    </row>
    <row r="3494" spans="2:17" x14ac:dyDescent="0.35">
      <c r="B3494" s="151" t="s">
        <v>18</v>
      </c>
      <c r="C3494" s="151" t="s">
        <v>18</v>
      </c>
      <c r="D3494" s="151" t="s">
        <v>18</v>
      </c>
      <c r="E3494" s="460" t="s">
        <v>19</v>
      </c>
      <c r="F3494" s="367"/>
      <c r="G3494" s="367"/>
      <c r="H3494" s="367"/>
      <c r="I3494" s="367"/>
      <c r="J3494" s="367"/>
      <c r="K3494" s="367"/>
      <c r="L3494" s="367"/>
      <c r="M3494" s="156" t="s">
        <v>190</v>
      </c>
      <c r="N3494" s="579">
        <v>48000</v>
      </c>
      <c r="O3494" s="367"/>
      <c r="P3494" s="367"/>
      <c r="Q3494" s="62" t="s">
        <v>189</v>
      </c>
    </row>
    <row r="3495" spans="2:17" x14ac:dyDescent="0.35">
      <c r="B3495" s="151"/>
      <c r="C3495" s="151"/>
      <c r="D3495" s="151"/>
      <c r="E3495" s="148"/>
      <c r="F3495" s="148"/>
      <c r="G3495" s="144" t="s">
        <v>1848</v>
      </c>
      <c r="H3495" s="142"/>
      <c r="I3495" s="142"/>
      <c r="J3495" s="142"/>
      <c r="K3495" s="142"/>
      <c r="L3495" s="142"/>
      <c r="M3495" s="151"/>
      <c r="N3495" s="460"/>
      <c r="O3495" s="367"/>
      <c r="P3495" s="367"/>
      <c r="Q3495" s="150"/>
    </row>
    <row r="3496" spans="2:17" x14ac:dyDescent="0.35">
      <c r="B3496" s="151"/>
      <c r="C3496" s="151"/>
      <c r="D3496" s="151"/>
      <c r="E3496" s="148"/>
      <c r="F3496" s="148"/>
      <c r="G3496" s="144" t="s">
        <v>1849</v>
      </c>
      <c r="H3496" s="142"/>
      <c r="I3496" s="142"/>
      <c r="J3496" s="142"/>
      <c r="K3496" s="142"/>
      <c r="L3496" s="142"/>
      <c r="M3496" s="151"/>
      <c r="N3496" s="460"/>
      <c r="O3496" s="460"/>
      <c r="P3496" s="460"/>
      <c r="Q3496" s="150"/>
    </row>
    <row r="3497" spans="2:17" x14ac:dyDescent="0.35">
      <c r="B3497" s="151"/>
      <c r="C3497" s="151"/>
      <c r="D3497" s="151"/>
      <c r="E3497" s="148"/>
      <c r="F3497" s="148"/>
      <c r="G3497" s="142" t="s">
        <v>1851</v>
      </c>
      <c r="H3497" s="142"/>
      <c r="I3497" s="142"/>
      <c r="J3497" s="142"/>
      <c r="K3497" s="142"/>
      <c r="L3497" s="142"/>
      <c r="M3497" s="151"/>
      <c r="N3497" s="460"/>
      <c r="O3497" s="460"/>
      <c r="P3497" s="460"/>
      <c r="Q3497" s="150"/>
    </row>
    <row r="3498" spans="2:17" x14ac:dyDescent="0.35">
      <c r="B3498" s="151" t="s">
        <v>18</v>
      </c>
      <c r="C3498" s="151" t="s">
        <v>18</v>
      </c>
      <c r="D3498" s="151" t="s">
        <v>18</v>
      </c>
      <c r="E3498" s="460" t="s">
        <v>23</v>
      </c>
      <c r="F3498" s="367"/>
      <c r="G3498" s="367"/>
      <c r="H3498" s="367"/>
      <c r="I3498" s="367"/>
      <c r="J3498" s="367"/>
      <c r="K3498" s="367"/>
      <c r="L3498" s="367"/>
      <c r="M3498" s="156" t="s">
        <v>190</v>
      </c>
      <c r="N3498" s="579">
        <v>778360</v>
      </c>
      <c r="O3498" s="367"/>
      <c r="P3498" s="367"/>
      <c r="Q3498" s="62" t="s">
        <v>189</v>
      </c>
    </row>
    <row r="3499" spans="2:17" s="165" customFormat="1" x14ac:dyDescent="0.35">
      <c r="B3499" s="168"/>
      <c r="C3499" s="168"/>
      <c r="D3499" s="168"/>
      <c r="E3499" s="166"/>
      <c r="F3499" s="166"/>
      <c r="G3499" s="144" t="s">
        <v>1841</v>
      </c>
      <c r="H3499" s="142"/>
      <c r="I3499" s="142"/>
      <c r="J3499" s="142"/>
      <c r="K3499" s="142"/>
      <c r="L3499" s="142"/>
      <c r="M3499" s="168"/>
      <c r="N3499" s="585"/>
      <c r="O3499" s="367"/>
      <c r="P3499" s="367"/>
      <c r="Q3499" s="167"/>
    </row>
    <row r="3500" spans="2:17" s="165" customFormat="1" x14ac:dyDescent="0.35">
      <c r="B3500" s="168"/>
      <c r="C3500" s="168"/>
      <c r="D3500" s="168"/>
      <c r="E3500" s="166"/>
      <c r="F3500" s="166"/>
      <c r="G3500" s="144" t="s">
        <v>1842</v>
      </c>
      <c r="H3500" s="142"/>
      <c r="I3500" s="142"/>
      <c r="J3500" s="142"/>
      <c r="K3500" s="142"/>
      <c r="L3500" s="142"/>
      <c r="M3500" s="168"/>
      <c r="N3500" s="460"/>
      <c r="O3500" s="460"/>
      <c r="P3500" s="460"/>
      <c r="Q3500" s="167"/>
    </row>
    <row r="3501" spans="2:17" s="165" customFormat="1" x14ac:dyDescent="0.35">
      <c r="B3501" s="168"/>
      <c r="C3501" s="168"/>
      <c r="D3501" s="168"/>
      <c r="E3501" s="166"/>
      <c r="F3501" s="166"/>
      <c r="G3501" s="144" t="s">
        <v>1843</v>
      </c>
      <c r="H3501" s="142"/>
      <c r="I3501" s="142"/>
      <c r="J3501" s="142"/>
      <c r="K3501" s="142"/>
      <c r="L3501" s="142"/>
      <c r="M3501" s="168"/>
      <c r="N3501" s="460"/>
      <c r="O3501" s="460"/>
      <c r="P3501" s="460"/>
      <c r="Q3501" s="167"/>
    </row>
    <row r="3502" spans="2:17" s="165" customFormat="1" x14ac:dyDescent="0.35">
      <c r="B3502" s="168"/>
      <c r="C3502" s="168"/>
      <c r="D3502" s="168"/>
      <c r="E3502" s="166"/>
      <c r="F3502" s="166"/>
      <c r="G3502" s="144" t="s">
        <v>1647</v>
      </c>
      <c r="H3502" s="142"/>
      <c r="I3502" s="142"/>
      <c r="J3502" s="142"/>
      <c r="K3502" s="142"/>
      <c r="L3502" s="142"/>
      <c r="M3502" s="168"/>
      <c r="N3502" s="460"/>
      <c r="O3502" s="460"/>
      <c r="P3502" s="460"/>
      <c r="Q3502" s="167"/>
    </row>
    <row r="3503" spans="2:17" x14ac:dyDescent="0.35">
      <c r="B3503" s="151" t="s">
        <v>18</v>
      </c>
      <c r="C3503" s="151" t="s">
        <v>18</v>
      </c>
      <c r="D3503" s="151" t="s">
        <v>18</v>
      </c>
      <c r="E3503" s="460" t="s">
        <v>17</v>
      </c>
      <c r="F3503" s="460"/>
      <c r="G3503" s="460"/>
      <c r="H3503" s="460"/>
      <c r="I3503" s="460"/>
      <c r="J3503" s="460"/>
      <c r="K3503" s="460"/>
      <c r="L3503" s="460"/>
      <c r="M3503" s="156" t="s">
        <v>190</v>
      </c>
      <c r="N3503" s="579">
        <v>220000</v>
      </c>
      <c r="O3503" s="579"/>
      <c r="P3503" s="579"/>
      <c r="Q3503" s="62" t="s">
        <v>189</v>
      </c>
    </row>
    <row r="3504" spans="2:17" s="173" customFormat="1" x14ac:dyDescent="0.35">
      <c r="B3504" s="179"/>
      <c r="C3504" s="179"/>
      <c r="D3504" s="179"/>
      <c r="E3504" s="174"/>
      <c r="F3504" s="174"/>
      <c r="G3504" s="240" t="s">
        <v>1856</v>
      </c>
      <c r="H3504" s="142"/>
      <c r="I3504" s="142"/>
      <c r="J3504" s="142"/>
      <c r="K3504" s="142"/>
      <c r="L3504" s="142"/>
      <c r="M3504" s="179"/>
      <c r="N3504" s="460"/>
      <c r="O3504" s="367"/>
      <c r="P3504" s="367"/>
      <c r="Q3504" s="178"/>
    </row>
    <row r="3505" spans="2:17" s="173" customFormat="1" x14ac:dyDescent="0.35">
      <c r="B3505" s="179"/>
      <c r="C3505" s="179"/>
      <c r="D3505" s="179"/>
      <c r="E3505" s="174"/>
      <c r="F3505" s="174"/>
      <c r="G3505" s="144" t="s">
        <v>1852</v>
      </c>
      <c r="H3505" s="142"/>
      <c r="I3505" s="142"/>
      <c r="J3505" s="142"/>
      <c r="K3505" s="142"/>
      <c r="L3505" s="142"/>
      <c r="M3505" s="179"/>
      <c r="N3505" s="460"/>
      <c r="O3505" s="460"/>
      <c r="P3505" s="460"/>
      <c r="Q3505" s="178"/>
    </row>
    <row r="3506" spans="2:17" s="173" customFormat="1" x14ac:dyDescent="0.35">
      <c r="B3506" s="179"/>
      <c r="C3506" s="179"/>
      <c r="D3506" s="179"/>
      <c r="E3506" s="174"/>
      <c r="F3506" s="174"/>
      <c r="G3506" s="144" t="s">
        <v>1853</v>
      </c>
      <c r="H3506" s="142"/>
      <c r="I3506" s="142"/>
      <c r="J3506" s="142"/>
      <c r="K3506" s="142"/>
      <c r="L3506" s="142"/>
      <c r="M3506" s="179"/>
      <c r="N3506" s="460"/>
      <c r="O3506" s="460"/>
      <c r="P3506" s="460"/>
      <c r="Q3506" s="178"/>
    </row>
    <row r="3507" spans="2:17" s="173" customFormat="1" x14ac:dyDescent="0.35">
      <c r="B3507" s="179"/>
      <c r="C3507" s="179"/>
      <c r="D3507" s="179"/>
      <c r="E3507" s="174"/>
      <c r="F3507" s="174"/>
      <c r="G3507" s="144"/>
      <c r="H3507" s="142"/>
      <c r="I3507" s="142"/>
      <c r="J3507" s="142"/>
      <c r="K3507" s="142"/>
      <c r="L3507" s="142"/>
      <c r="M3507" s="179"/>
      <c r="N3507" s="179"/>
      <c r="O3507" s="179"/>
      <c r="P3507" s="179"/>
      <c r="Q3507" s="178"/>
    </row>
    <row r="3508" spans="2:17" s="173" customFormat="1" x14ac:dyDescent="0.35">
      <c r="B3508" s="179"/>
      <c r="C3508" s="179"/>
      <c r="D3508" s="179"/>
      <c r="E3508" s="174"/>
      <c r="F3508" s="174"/>
      <c r="G3508" s="240" t="s">
        <v>1857</v>
      </c>
      <c r="H3508" s="142"/>
      <c r="I3508" s="142"/>
      <c r="J3508" s="142"/>
      <c r="K3508" s="142"/>
      <c r="L3508" s="142"/>
      <c r="M3508" s="179"/>
      <c r="N3508" s="590"/>
      <c r="O3508" s="590"/>
      <c r="P3508" s="590"/>
      <c r="Q3508" s="178"/>
    </row>
    <row r="3509" spans="2:17" s="173" customFormat="1" x14ac:dyDescent="0.35">
      <c r="B3509" s="179"/>
      <c r="C3509" s="179"/>
      <c r="D3509" s="179"/>
      <c r="E3509" s="174"/>
      <c r="F3509" s="174"/>
      <c r="G3509" s="144" t="s">
        <v>1854</v>
      </c>
      <c r="H3509" s="142"/>
      <c r="I3509" s="142"/>
      <c r="J3509" s="142"/>
      <c r="K3509" s="142"/>
      <c r="L3509" s="142"/>
      <c r="M3509" s="196"/>
      <c r="N3509" s="589"/>
      <c r="O3509" s="367"/>
      <c r="P3509" s="367"/>
      <c r="Q3509" s="178"/>
    </row>
    <row r="3510" spans="2:17" x14ac:dyDescent="0.35">
      <c r="B3510" s="151" t="s">
        <v>18</v>
      </c>
      <c r="C3510" s="151" t="s">
        <v>18</v>
      </c>
      <c r="D3510" s="151" t="s">
        <v>18</v>
      </c>
      <c r="E3510" s="148" t="s">
        <v>18</v>
      </c>
      <c r="F3510" s="148" t="s">
        <v>18</v>
      </c>
      <c r="G3510" s="454" t="s">
        <v>1855</v>
      </c>
      <c r="H3510" s="454"/>
      <c r="I3510" s="454"/>
      <c r="J3510" s="454"/>
      <c r="K3510" s="454"/>
      <c r="L3510" s="454"/>
      <c r="M3510" s="151" t="s">
        <v>18</v>
      </c>
      <c r="N3510" s="460" t="s">
        <v>18</v>
      </c>
      <c r="O3510" s="460"/>
      <c r="P3510" s="460"/>
      <c r="Q3510" s="150" t="s">
        <v>18</v>
      </c>
    </row>
    <row r="3511" spans="2:17" x14ac:dyDescent="0.35">
      <c r="B3511" s="151" t="s">
        <v>18</v>
      </c>
      <c r="C3511" s="151" t="s">
        <v>18</v>
      </c>
      <c r="D3511" s="151" t="s">
        <v>18</v>
      </c>
      <c r="E3511" s="148" t="s">
        <v>18</v>
      </c>
      <c r="F3511" s="148" t="s">
        <v>18</v>
      </c>
      <c r="G3511" s="454" t="s">
        <v>1646</v>
      </c>
      <c r="H3511" s="454"/>
      <c r="I3511" s="454"/>
      <c r="J3511" s="454"/>
      <c r="K3511" s="454"/>
      <c r="L3511" s="454"/>
      <c r="M3511" s="151" t="s">
        <v>18</v>
      </c>
      <c r="N3511" s="460" t="s">
        <v>18</v>
      </c>
      <c r="O3511" s="460"/>
      <c r="P3511" s="460"/>
      <c r="Q3511" s="150" t="s">
        <v>18</v>
      </c>
    </row>
    <row r="3512" spans="2:17" x14ac:dyDescent="0.35">
      <c r="B3512" s="151" t="s">
        <v>18</v>
      </c>
      <c r="C3512" s="151" t="s">
        <v>18</v>
      </c>
      <c r="D3512" s="151" t="s">
        <v>18</v>
      </c>
      <c r="E3512" s="460" t="s">
        <v>22</v>
      </c>
      <c r="F3512" s="367"/>
      <c r="G3512" s="367"/>
      <c r="H3512" s="367"/>
      <c r="I3512" s="367"/>
      <c r="J3512" s="367"/>
      <c r="K3512" s="367"/>
      <c r="L3512" s="367"/>
      <c r="M3512" s="156" t="s">
        <v>190</v>
      </c>
      <c r="N3512" s="579">
        <v>350000</v>
      </c>
      <c r="O3512" s="367"/>
      <c r="P3512" s="367"/>
      <c r="Q3512" s="62" t="s">
        <v>189</v>
      </c>
    </row>
    <row r="3513" spans="2:17" x14ac:dyDescent="0.35">
      <c r="B3513" s="151"/>
      <c r="C3513" s="151"/>
      <c r="D3513" s="151"/>
      <c r="E3513" s="148"/>
      <c r="F3513" s="148"/>
      <c r="G3513" s="146" t="s">
        <v>1844</v>
      </c>
      <c r="H3513" s="142"/>
      <c r="I3513" s="142"/>
      <c r="J3513" s="142"/>
      <c r="K3513" s="142"/>
      <c r="L3513" s="142"/>
      <c r="M3513" s="151"/>
      <c r="N3513" s="587"/>
      <c r="O3513" s="588"/>
      <c r="P3513" s="588"/>
      <c r="Q3513" s="150"/>
    </row>
    <row r="3514" spans="2:17" x14ac:dyDescent="0.35">
      <c r="B3514" s="151"/>
      <c r="C3514" s="151"/>
      <c r="D3514" s="151"/>
      <c r="E3514" s="148"/>
      <c r="F3514" s="148"/>
      <c r="G3514" s="144" t="s">
        <v>1845</v>
      </c>
      <c r="H3514" s="142"/>
      <c r="I3514" s="142"/>
      <c r="J3514" s="142"/>
      <c r="K3514" s="142"/>
      <c r="L3514" s="142"/>
      <c r="M3514" s="151"/>
      <c r="N3514" s="587"/>
      <c r="O3514" s="587"/>
      <c r="P3514" s="587"/>
      <c r="Q3514" s="150"/>
    </row>
    <row r="3515" spans="2:17" x14ac:dyDescent="0.35">
      <c r="M3515" s="164"/>
      <c r="P3515" s="164"/>
    </row>
  </sheetData>
  <mergeCells count="1942">
    <mergeCell ref="G3097:L3097"/>
    <mergeCell ref="N3097:P3097"/>
    <mergeCell ref="G3098:L3098"/>
    <mergeCell ref="N3098:P3098"/>
    <mergeCell ref="G3043:L3043"/>
    <mergeCell ref="G3044:L3044"/>
    <mergeCell ref="N3043:P3043"/>
    <mergeCell ref="N3044:P3044"/>
    <mergeCell ref="N3017:P3017"/>
    <mergeCell ref="G3021:L3021"/>
    <mergeCell ref="G3013:L3013"/>
    <mergeCell ref="N3013:P3013"/>
    <mergeCell ref="G3014:L3014"/>
    <mergeCell ref="N3014:P3014"/>
    <mergeCell ref="G3019:L3019"/>
    <mergeCell ref="N3019:P3019"/>
    <mergeCell ref="N3234:P3234"/>
    <mergeCell ref="G3246:L3246"/>
    <mergeCell ref="N3246:P3246"/>
    <mergeCell ref="N3100:P3100"/>
    <mergeCell ref="G3101:L3101"/>
    <mergeCell ref="N3101:P3101"/>
    <mergeCell ref="G3103:L3103"/>
    <mergeCell ref="N3103:P3103"/>
    <mergeCell ref="G3073:L3073"/>
    <mergeCell ref="N3073:P3073"/>
    <mergeCell ref="G3074:L3074"/>
    <mergeCell ref="N3074:P3074"/>
    <mergeCell ref="N3091:P3091"/>
    <mergeCell ref="G3092:L3092"/>
    <mergeCell ref="N3092:P3092"/>
    <mergeCell ref="G3077:L3077"/>
    <mergeCell ref="N3077:P3077"/>
    <mergeCell ref="G3112:L3112"/>
    <mergeCell ref="N3107:P3107"/>
    <mergeCell ref="N3108:P3108"/>
    <mergeCell ref="E3503:L3503"/>
    <mergeCell ref="N3503:P3503"/>
    <mergeCell ref="E3512:L3512"/>
    <mergeCell ref="N3512:P3512"/>
    <mergeCell ref="N3440:P3440"/>
    <mergeCell ref="N3441:P3441"/>
    <mergeCell ref="N3442:P3442"/>
    <mergeCell ref="N3445:P3445"/>
    <mergeCell ref="N3446:P3446"/>
    <mergeCell ref="N3447:P3447"/>
    <mergeCell ref="N3482:P3482"/>
    <mergeCell ref="F3409:L3409"/>
    <mergeCell ref="G2714:L2714"/>
    <mergeCell ref="N2714:P2714"/>
    <mergeCell ref="G3009:L3009"/>
    <mergeCell ref="N3009:P3009"/>
    <mergeCell ref="G3010:L3010"/>
    <mergeCell ref="N3010:P3010"/>
    <mergeCell ref="G3059:L3059"/>
    <mergeCell ref="N3059:P3059"/>
    <mergeCell ref="G3060:L3060"/>
    <mergeCell ref="N3060:P3060"/>
    <mergeCell ref="G2785:L2785"/>
    <mergeCell ref="N2785:P2785"/>
    <mergeCell ref="G2851:L2851"/>
    <mergeCell ref="N2851:P2851"/>
    <mergeCell ref="G2852:L2852"/>
    <mergeCell ref="N2852:P2852"/>
    <mergeCell ref="G2856:L2856"/>
    <mergeCell ref="N2856:P2856"/>
    <mergeCell ref="G2857:L2857"/>
    <mergeCell ref="N2857:P2857"/>
    <mergeCell ref="N3513:P3513"/>
    <mergeCell ref="N3514:P3514"/>
    <mergeCell ref="N3499:P3499"/>
    <mergeCell ref="N3500:P3500"/>
    <mergeCell ref="N3501:P3501"/>
    <mergeCell ref="N3502:P3502"/>
    <mergeCell ref="N3497:P3497"/>
    <mergeCell ref="N3509:P3509"/>
    <mergeCell ref="N3504:P3504"/>
    <mergeCell ref="N3505:P3505"/>
    <mergeCell ref="N3506:P3506"/>
    <mergeCell ref="N3508:P3508"/>
    <mergeCell ref="N3486:P3486"/>
    <mergeCell ref="N3487:P3487"/>
    <mergeCell ref="N3489:P3489"/>
    <mergeCell ref="N3490:P3490"/>
    <mergeCell ref="N3492:P3492"/>
    <mergeCell ref="D3385:L3385"/>
    <mergeCell ref="N3408:P3408"/>
    <mergeCell ref="F3403:L3403"/>
    <mergeCell ref="N3403:P3403"/>
    <mergeCell ref="N3372:P3372"/>
    <mergeCell ref="N3407:P3407"/>
    <mergeCell ref="N3409:P3409"/>
    <mergeCell ref="N3478:P3478"/>
    <mergeCell ref="E3479:L3479"/>
    <mergeCell ref="N3479:P3479"/>
    <mergeCell ref="E3444:L3444"/>
    <mergeCell ref="N3444:P3444"/>
    <mergeCell ref="C3448:L3448"/>
    <mergeCell ref="N3448:P3448"/>
    <mergeCell ref="N3453:P3453"/>
    <mergeCell ref="N3454:P3454"/>
    <mergeCell ref="N3456:P3456"/>
    <mergeCell ref="N3458:P3458"/>
    <mergeCell ref="N3459:P3459"/>
    <mergeCell ref="N3460:P3460"/>
    <mergeCell ref="G3445:L3445"/>
    <mergeCell ref="E3478:L3478"/>
    <mergeCell ref="F3439:L3439"/>
    <mergeCell ref="N3439:P3439"/>
    <mergeCell ref="E3443:L3443"/>
    <mergeCell ref="N3443:P3443"/>
    <mergeCell ref="G3446:L3446"/>
    <mergeCell ref="N3455:P3455"/>
    <mergeCell ref="N3474:P3474"/>
    <mergeCell ref="N3475:P3475"/>
    <mergeCell ref="N3467:P3467"/>
    <mergeCell ref="G3470:L3470"/>
    <mergeCell ref="N3303:P3303"/>
    <mergeCell ref="G3304:L3304"/>
    <mergeCell ref="N3304:P3304"/>
    <mergeCell ref="G3305:L3305"/>
    <mergeCell ref="N3305:P3305"/>
    <mergeCell ref="E3312:L3312"/>
    <mergeCell ref="N3312:P3312"/>
    <mergeCell ref="F3306:L3306"/>
    <mergeCell ref="N3306:P3306"/>
    <mergeCell ref="D3310:L3310"/>
    <mergeCell ref="N3310:P3310"/>
    <mergeCell ref="E3437:L3437"/>
    <mergeCell ref="N3437:P3437"/>
    <mergeCell ref="E3438:L3438"/>
    <mergeCell ref="N3438:P3438"/>
    <mergeCell ref="B3434:Q3434"/>
    <mergeCell ref="C3435:L3435"/>
    <mergeCell ref="N3435:P3435"/>
    <mergeCell ref="D3436:L3436"/>
    <mergeCell ref="N3436:P3436"/>
    <mergeCell ref="F3422:L3422"/>
    <mergeCell ref="D3376:L3376"/>
    <mergeCell ref="N3376:P3376"/>
    <mergeCell ref="E3377:L3377"/>
    <mergeCell ref="N3377:P3377"/>
    <mergeCell ref="F3367:L3367"/>
    <mergeCell ref="N3367:P3367"/>
    <mergeCell ref="F3372:L3372"/>
    <mergeCell ref="F3391:L3391"/>
    <mergeCell ref="N3391:P3391"/>
    <mergeCell ref="F3397:L3397"/>
    <mergeCell ref="N3397:P3397"/>
    <mergeCell ref="N3029:P3029"/>
    <mergeCell ref="G3031:L3031"/>
    <mergeCell ref="N3031:P3031"/>
    <mergeCell ref="G3032:L3032"/>
    <mergeCell ref="G3033:L3033"/>
    <mergeCell ref="G3034:L3034"/>
    <mergeCell ref="N3034:P3034"/>
    <mergeCell ref="G3036:L3036"/>
    <mergeCell ref="N3036:P3036"/>
    <mergeCell ref="G3038:L3038"/>
    <mergeCell ref="N3038:P3038"/>
    <mergeCell ref="G3039:L3039"/>
    <mergeCell ref="N3039:P3039"/>
    <mergeCell ref="G3052:L3052"/>
    <mergeCell ref="N3052:P3052"/>
    <mergeCell ref="G3281:L3281"/>
    <mergeCell ref="N3281:P3281"/>
    <mergeCell ref="N3063:P3063"/>
    <mergeCell ref="N3064:P3064"/>
    <mergeCell ref="N3065:P3065"/>
    <mergeCell ref="G3082:L3082"/>
    <mergeCell ref="N3082:P3082"/>
    <mergeCell ref="G3084:L3084"/>
    <mergeCell ref="N3084:P3084"/>
    <mergeCell ref="G3100:L3100"/>
    <mergeCell ref="G3078:L3078"/>
    <mergeCell ref="N3078:P3078"/>
    <mergeCell ref="N3079:P3079"/>
    <mergeCell ref="G3081:L3081"/>
    <mergeCell ref="G3079:L3079"/>
    <mergeCell ref="N3081:P3081"/>
    <mergeCell ref="D3094:L3094"/>
    <mergeCell ref="G3053:L3053"/>
    <mergeCell ref="N3053:P3053"/>
    <mergeCell ref="G3048:L3048"/>
    <mergeCell ref="N3048:P3048"/>
    <mergeCell ref="G3049:L3049"/>
    <mergeCell ref="N3049:P3049"/>
    <mergeCell ref="G3050:L3050"/>
    <mergeCell ref="G3056:L3056"/>
    <mergeCell ref="N3056:P3056"/>
    <mergeCell ref="G3016:L3016"/>
    <mergeCell ref="N3016:P3016"/>
    <mergeCell ref="G3017:L3017"/>
    <mergeCell ref="E3027:L3027"/>
    <mergeCell ref="N3027:P3027"/>
    <mergeCell ref="E3030:L3030"/>
    <mergeCell ref="N3030:P3030"/>
    <mergeCell ref="D3025:L3025"/>
    <mergeCell ref="N3025:P3025"/>
    <mergeCell ref="E3026:L3026"/>
    <mergeCell ref="N3026:P3026"/>
    <mergeCell ref="F3018:L3018"/>
    <mergeCell ref="N3018:P3018"/>
    <mergeCell ref="B3023:Q3023"/>
    <mergeCell ref="C3024:L3024"/>
    <mergeCell ref="N3021:P3021"/>
    <mergeCell ref="G3041:L3041"/>
    <mergeCell ref="N3041:P3041"/>
    <mergeCell ref="G3042:L3042"/>
    <mergeCell ref="N3042:P3042"/>
    <mergeCell ref="G3028:L3028"/>
    <mergeCell ref="N3028:P3028"/>
    <mergeCell ref="G3029:L3029"/>
    <mergeCell ref="G3004:L3004"/>
    <mergeCell ref="G2994:L2994"/>
    <mergeCell ref="N2994:P2994"/>
    <mergeCell ref="G2995:L2995"/>
    <mergeCell ref="G2996:L2996"/>
    <mergeCell ref="G2997:L2997"/>
    <mergeCell ref="N2997:P2997"/>
    <mergeCell ref="N3004:P3004"/>
    <mergeCell ref="G3005:L3005"/>
    <mergeCell ref="N3005:P3005"/>
    <mergeCell ref="E2998:L2998"/>
    <mergeCell ref="N2998:P2998"/>
    <mergeCell ref="E3001:L3001"/>
    <mergeCell ref="N3001:P3001"/>
    <mergeCell ref="N3024:P3024"/>
    <mergeCell ref="N3050:P3050"/>
    <mergeCell ref="G3055:L3055"/>
    <mergeCell ref="N3055:P3055"/>
    <mergeCell ref="E3046:L3046"/>
    <mergeCell ref="N3046:P3046"/>
    <mergeCell ref="E3047:L3047"/>
    <mergeCell ref="N3047:P3047"/>
    <mergeCell ref="E3040:L3040"/>
    <mergeCell ref="N3040:P3040"/>
    <mergeCell ref="D3045:L3045"/>
    <mergeCell ref="N3045:P3045"/>
    <mergeCell ref="E3035:L3035"/>
    <mergeCell ref="N3035:P3035"/>
    <mergeCell ref="E3037:L3037"/>
    <mergeCell ref="N3037:P3037"/>
    <mergeCell ref="G3020:L3020"/>
    <mergeCell ref="N3020:P3020"/>
    <mergeCell ref="N2976:P2976"/>
    <mergeCell ref="N2980:P2980"/>
    <mergeCell ref="N2981:P2981"/>
    <mergeCell ref="N2982:P2982"/>
    <mergeCell ref="N2983:P2983"/>
    <mergeCell ref="G2940:L2940"/>
    <mergeCell ref="N2940:P2940"/>
    <mergeCell ref="G2946:L2946"/>
    <mergeCell ref="N2946:P2946"/>
    <mergeCell ref="G2956:L2956"/>
    <mergeCell ref="N2956:P2956"/>
    <mergeCell ref="N2960:P2960"/>
    <mergeCell ref="G2961:L2961"/>
    <mergeCell ref="N2961:P2961"/>
    <mergeCell ref="G2963:L2963"/>
    <mergeCell ref="N2963:P2963"/>
    <mergeCell ref="G2964:L2964"/>
    <mergeCell ref="N2964:P2964"/>
    <mergeCell ref="G2965:L2965"/>
    <mergeCell ref="N2965:P2965"/>
    <mergeCell ref="G2967:L2967"/>
    <mergeCell ref="N2967:P2967"/>
    <mergeCell ref="G2968:L2968"/>
    <mergeCell ref="N2968:P2968"/>
    <mergeCell ref="G2969:L2969"/>
    <mergeCell ref="G2941:L2941"/>
    <mergeCell ref="N2941:P2941"/>
    <mergeCell ref="G2949:L2949"/>
    <mergeCell ref="N2949:P2949"/>
    <mergeCell ref="G2950:L2950"/>
    <mergeCell ref="N2950:P2950"/>
    <mergeCell ref="G2951:L2951"/>
    <mergeCell ref="F2952:L2952"/>
    <mergeCell ref="N2952:P2952"/>
    <mergeCell ref="F2943:L2943"/>
    <mergeCell ref="N2943:P2943"/>
    <mergeCell ref="F2948:L2948"/>
    <mergeCell ref="N2948:P2948"/>
    <mergeCell ref="G2973:L2973"/>
    <mergeCell ref="N2973:P2973"/>
    <mergeCell ref="G2975:L2975"/>
    <mergeCell ref="N2975:P2975"/>
    <mergeCell ref="G2935:L2935"/>
    <mergeCell ref="N2935:P2935"/>
    <mergeCell ref="G2936:L2936"/>
    <mergeCell ref="N2936:P2936"/>
    <mergeCell ref="G2937:L2937"/>
    <mergeCell ref="N2937:P2937"/>
    <mergeCell ref="G2939:L2939"/>
    <mergeCell ref="N2939:P2939"/>
    <mergeCell ref="G2942:L2942"/>
    <mergeCell ref="N2942:P2942"/>
    <mergeCell ref="G2944:L2944"/>
    <mergeCell ref="N2944:P2944"/>
    <mergeCell ref="G2945:L2945"/>
    <mergeCell ref="N2945:P2945"/>
    <mergeCell ref="G2947:L2947"/>
    <mergeCell ref="N2947:P2947"/>
    <mergeCell ref="G3510:L3510"/>
    <mergeCell ref="N3510:P3510"/>
    <mergeCell ref="G2893:L2893"/>
    <mergeCell ref="N2893:P2893"/>
    <mergeCell ref="G2894:L2894"/>
    <mergeCell ref="N2894:P2894"/>
    <mergeCell ref="G2895:L2895"/>
    <mergeCell ref="N2895:P2895"/>
    <mergeCell ref="G2896:L2896"/>
    <mergeCell ref="N2896:P2896"/>
    <mergeCell ref="G2898:L2898"/>
    <mergeCell ref="N2898:P2898"/>
    <mergeCell ref="G2900:L2900"/>
    <mergeCell ref="N2900:P2900"/>
    <mergeCell ref="G2901:L2901"/>
    <mergeCell ref="N2901:P2901"/>
    <mergeCell ref="G2902:L2902"/>
    <mergeCell ref="F2897:L2897"/>
    <mergeCell ref="N2897:P2897"/>
    <mergeCell ref="N2902:P2902"/>
    <mergeCell ref="G2931:L2931"/>
    <mergeCell ref="N2931:P2931"/>
    <mergeCell ref="G2932:L2932"/>
    <mergeCell ref="N2932:P2932"/>
    <mergeCell ref="G2933:L2933"/>
    <mergeCell ref="N2933:P2933"/>
    <mergeCell ref="G2920:L2920"/>
    <mergeCell ref="N2951:P2951"/>
    <mergeCell ref="F2934:L2934"/>
    <mergeCell ref="N2934:P2934"/>
    <mergeCell ref="F2938:L2938"/>
    <mergeCell ref="N2938:P2938"/>
    <mergeCell ref="E2874:L2874"/>
    <mergeCell ref="N2874:P2874"/>
    <mergeCell ref="F2867:L2867"/>
    <mergeCell ref="N2867:P2867"/>
    <mergeCell ref="D2872:L2872"/>
    <mergeCell ref="N2872:P2872"/>
    <mergeCell ref="E3494:L3494"/>
    <mergeCell ref="N3494:P3494"/>
    <mergeCell ref="E3498:L3498"/>
    <mergeCell ref="N3498:P3498"/>
    <mergeCell ref="E3488:L3488"/>
    <mergeCell ref="N3488:P3488"/>
    <mergeCell ref="E3491:L3491"/>
    <mergeCell ref="N3491:P3491"/>
    <mergeCell ref="E3484:L3484"/>
    <mergeCell ref="N3484:P3484"/>
    <mergeCell ref="E3485:L3485"/>
    <mergeCell ref="N3485:P3485"/>
    <mergeCell ref="B3481:Q3481"/>
    <mergeCell ref="C3482:L3482"/>
    <mergeCell ref="D3483:L3483"/>
    <mergeCell ref="N3483:P3483"/>
    <mergeCell ref="F2923:L2923"/>
    <mergeCell ref="N2923:P2923"/>
    <mergeCell ref="F2930:L2930"/>
    <mergeCell ref="N2930:P2930"/>
    <mergeCell ref="F2915:L2915"/>
    <mergeCell ref="N2915:P2915"/>
    <mergeCell ref="F2919:L2919"/>
    <mergeCell ref="N2919:P2919"/>
    <mergeCell ref="G2953:L2953"/>
    <mergeCell ref="N2953:P2953"/>
    <mergeCell ref="C3384:L3384"/>
    <mergeCell ref="N3384:P3384"/>
    <mergeCell ref="N3380:P3380"/>
    <mergeCell ref="N3381:P3381"/>
    <mergeCell ref="F3358:L3358"/>
    <mergeCell ref="N3358:P3358"/>
    <mergeCell ref="G3511:L3511"/>
    <mergeCell ref="N3493:P3493"/>
    <mergeCell ref="N3495:P3495"/>
    <mergeCell ref="N3496:P3496"/>
    <mergeCell ref="N3511:P3511"/>
    <mergeCell ref="N2843:P2843"/>
    <mergeCell ref="G2846:L2846"/>
    <mergeCell ref="N2846:P2846"/>
    <mergeCell ref="N2868:P2868"/>
    <mergeCell ref="N2869:P2869"/>
    <mergeCell ref="N2870:P2870"/>
    <mergeCell ref="N2871:P2871"/>
    <mergeCell ref="M2877:O2877"/>
    <mergeCell ref="M2878:O2878"/>
    <mergeCell ref="M2879:O2879"/>
    <mergeCell ref="N2907:P2907"/>
    <mergeCell ref="G2916:L2916"/>
    <mergeCell ref="N2916:P2916"/>
    <mergeCell ref="G2917:L2917"/>
    <mergeCell ref="N2917:P2917"/>
    <mergeCell ref="G2918:L2918"/>
    <mergeCell ref="N2918:P2918"/>
    <mergeCell ref="F2903:L2903"/>
    <mergeCell ref="N2903:P2903"/>
    <mergeCell ref="E2873:L2873"/>
    <mergeCell ref="N2873:P2873"/>
    <mergeCell ref="G3382:L3382"/>
    <mergeCell ref="N3382:P3382"/>
    <mergeCell ref="G3375:L3375"/>
    <mergeCell ref="N3375:P3375"/>
    <mergeCell ref="N3379:P3379"/>
    <mergeCell ref="N3422:P3422"/>
    <mergeCell ref="E2865:L2865"/>
    <mergeCell ref="N2865:P2865"/>
    <mergeCell ref="E2866:L2866"/>
    <mergeCell ref="N2866:P2866"/>
    <mergeCell ref="G2891:L2891"/>
    <mergeCell ref="G3480:L3480"/>
    <mergeCell ref="N3480:P3480"/>
    <mergeCell ref="N3466:P3466"/>
    <mergeCell ref="F3457:L3457"/>
    <mergeCell ref="N3457:P3457"/>
    <mergeCell ref="B3461:Q3461"/>
    <mergeCell ref="C3462:L3462"/>
    <mergeCell ref="N3462:P3462"/>
    <mergeCell ref="E3451:L3451"/>
    <mergeCell ref="N3451:P3451"/>
    <mergeCell ref="F3452:L3452"/>
    <mergeCell ref="N3452:P3452"/>
    <mergeCell ref="D3449:L3449"/>
    <mergeCell ref="N3449:P3449"/>
    <mergeCell ref="E3450:L3450"/>
    <mergeCell ref="N3450:P3450"/>
    <mergeCell ref="E3472:L3472"/>
    <mergeCell ref="N3472:P3472"/>
    <mergeCell ref="E3473:L3473"/>
    <mergeCell ref="E3464:L3464"/>
    <mergeCell ref="N3464:P3464"/>
    <mergeCell ref="E3387:L3387"/>
    <mergeCell ref="N3387:P3387"/>
    <mergeCell ref="N3420:P3420"/>
    <mergeCell ref="N3421:P3421"/>
    <mergeCell ref="N3419:P3419"/>
    <mergeCell ref="N3423:P3423"/>
    <mergeCell ref="N3424:P3424"/>
    <mergeCell ref="N3425:P3425"/>
    <mergeCell ref="N3426:P3426"/>
    <mergeCell ref="N3392:P3392"/>
    <mergeCell ref="N3393:P3393"/>
    <mergeCell ref="N3394:P3394"/>
    <mergeCell ref="N3396:P3396"/>
    <mergeCell ref="N3398:P3398"/>
    <mergeCell ref="N3399:P3399"/>
    <mergeCell ref="N3404:P3404"/>
    <mergeCell ref="N3410:P3410"/>
    <mergeCell ref="N3411:P3411"/>
    <mergeCell ref="N3395:P3395"/>
    <mergeCell ref="N3400:P3400"/>
    <mergeCell ref="N3401:P3401"/>
    <mergeCell ref="N3402:P3402"/>
    <mergeCell ref="N3405:P3405"/>
    <mergeCell ref="N3406:P3406"/>
    <mergeCell ref="E3389:L3389"/>
    <mergeCell ref="N3389:P3389"/>
    <mergeCell ref="E3390:L3390"/>
    <mergeCell ref="N3390:P3390"/>
    <mergeCell ref="D3388:L3388"/>
    <mergeCell ref="N3388:P3388"/>
    <mergeCell ref="F3427:L3427"/>
    <mergeCell ref="N3427:P3427"/>
    <mergeCell ref="E3414:L3414"/>
    <mergeCell ref="N3414:P3414"/>
    <mergeCell ref="F3415:L3415"/>
    <mergeCell ref="N3415:P3415"/>
    <mergeCell ref="N3412:P3412"/>
    <mergeCell ref="N3413:P3413"/>
    <mergeCell ref="N3416:P3416"/>
    <mergeCell ref="N3418:P3418"/>
    <mergeCell ref="N3473:P3473"/>
    <mergeCell ref="E3465:L3465"/>
    <mergeCell ref="N3465:P3465"/>
    <mergeCell ref="E3469:L3469"/>
    <mergeCell ref="N3469:P3469"/>
    <mergeCell ref="D3463:L3463"/>
    <mergeCell ref="N3428:P3428"/>
    <mergeCell ref="N3429:P3429"/>
    <mergeCell ref="N3430:P3430"/>
    <mergeCell ref="N3431:P3431"/>
    <mergeCell ref="G3471:L3471"/>
    <mergeCell ref="N3468:P3468"/>
    <mergeCell ref="N3470:P3470"/>
    <mergeCell ref="N3471:P3471"/>
    <mergeCell ref="N3463:P3463"/>
    <mergeCell ref="N3385:P3385"/>
    <mergeCell ref="E3386:L3386"/>
    <mergeCell ref="N3386:P3386"/>
    <mergeCell ref="E3378:L3378"/>
    <mergeCell ref="N3378:P3378"/>
    <mergeCell ref="B3383:Q3383"/>
    <mergeCell ref="G3360:L3360"/>
    <mergeCell ref="N3360:P3360"/>
    <mergeCell ref="G3361:L3361"/>
    <mergeCell ref="N3361:P3361"/>
    <mergeCell ref="G3362:L3362"/>
    <mergeCell ref="N3362:P3362"/>
    <mergeCell ref="G3368:L3368"/>
    <mergeCell ref="N3368:P3368"/>
    <mergeCell ref="G3369:L3369"/>
    <mergeCell ref="N3369:P3369"/>
    <mergeCell ref="G3370:L3370"/>
    <mergeCell ref="N3370:P3370"/>
    <mergeCell ref="G3371:L3371"/>
    <mergeCell ref="N3371:P3371"/>
    <mergeCell ref="G3373:L3373"/>
    <mergeCell ref="N3373:P3373"/>
    <mergeCell ref="G3374:L3374"/>
    <mergeCell ref="N3374:P3374"/>
    <mergeCell ref="G3365:L3365"/>
    <mergeCell ref="N3365:P3365"/>
    <mergeCell ref="G3366:L3366"/>
    <mergeCell ref="N3366:P3366"/>
    <mergeCell ref="G3364:L3364"/>
    <mergeCell ref="N3364:P3364"/>
    <mergeCell ref="F3363:L3363"/>
    <mergeCell ref="N3363:P3363"/>
    <mergeCell ref="F3323:L3323"/>
    <mergeCell ref="N3323:P3323"/>
    <mergeCell ref="D3320:L3320"/>
    <mergeCell ref="N3320:P3320"/>
    <mergeCell ref="E3321:L3321"/>
    <mergeCell ref="N3321:P3321"/>
    <mergeCell ref="F3313:L3313"/>
    <mergeCell ref="N3313:P3313"/>
    <mergeCell ref="C3319:L3319"/>
    <mergeCell ref="N3319:P3319"/>
    <mergeCell ref="F3347:L3347"/>
    <mergeCell ref="N3347:P3347"/>
    <mergeCell ref="F3353:L3353"/>
    <mergeCell ref="N3353:P3353"/>
    <mergeCell ref="F3337:L3337"/>
    <mergeCell ref="N3337:P3337"/>
    <mergeCell ref="F3342:L3342"/>
    <mergeCell ref="N3342:P3342"/>
    <mergeCell ref="F3329:L3329"/>
    <mergeCell ref="N3329:P3329"/>
    <mergeCell ref="F3333:L3333"/>
    <mergeCell ref="N3333:P3333"/>
    <mergeCell ref="N3315:P3315"/>
    <mergeCell ref="N3316:P3316"/>
    <mergeCell ref="N3318:P3318"/>
    <mergeCell ref="N3317:P3317"/>
    <mergeCell ref="G3324:L3324"/>
    <mergeCell ref="N3324:P3324"/>
    <mergeCell ref="G3325:L3325"/>
    <mergeCell ref="N3325:P3325"/>
    <mergeCell ref="F3314:L3314"/>
    <mergeCell ref="N3314:P3314"/>
    <mergeCell ref="N3279:P3279"/>
    <mergeCell ref="G3292:L3292"/>
    <mergeCell ref="N3292:P3292"/>
    <mergeCell ref="G3293:L3293"/>
    <mergeCell ref="N3293:P3293"/>
    <mergeCell ref="G3294:L3294"/>
    <mergeCell ref="N3294:P3294"/>
    <mergeCell ref="G3282:L3282"/>
    <mergeCell ref="N3282:P3282"/>
    <mergeCell ref="G3283:L3283"/>
    <mergeCell ref="N3283:P3283"/>
    <mergeCell ref="G3284:L3284"/>
    <mergeCell ref="N3284:P3284"/>
    <mergeCell ref="G3286:L3286"/>
    <mergeCell ref="N3286:P3286"/>
    <mergeCell ref="E3322:L3322"/>
    <mergeCell ref="N3322:P3322"/>
    <mergeCell ref="G3298:L3298"/>
    <mergeCell ref="N3298:P3298"/>
    <mergeCell ref="G3299:L3299"/>
    <mergeCell ref="N3299:P3299"/>
    <mergeCell ref="G3300:L3300"/>
    <mergeCell ref="N3300:P3300"/>
    <mergeCell ref="G3307:L3307"/>
    <mergeCell ref="N3307:P3307"/>
    <mergeCell ref="G3308:L3308"/>
    <mergeCell ref="N3308:P3308"/>
    <mergeCell ref="G3309:L3309"/>
    <mergeCell ref="N3309:P3309"/>
    <mergeCell ref="G3302:L3302"/>
    <mergeCell ref="N3302:P3302"/>
    <mergeCell ref="G3303:L3303"/>
    <mergeCell ref="N3259:P3259"/>
    <mergeCell ref="F3245:L3245"/>
    <mergeCell ref="N3245:P3245"/>
    <mergeCell ref="F3250:L3250"/>
    <mergeCell ref="N3250:P3250"/>
    <mergeCell ref="G3255:L3255"/>
    <mergeCell ref="F3280:L3280"/>
    <mergeCell ref="N3280:P3280"/>
    <mergeCell ref="E3273:L3273"/>
    <mergeCell ref="N3273:P3273"/>
    <mergeCell ref="E3274:L3274"/>
    <mergeCell ref="N3274:P3274"/>
    <mergeCell ref="E3311:L3311"/>
    <mergeCell ref="N3311:P3311"/>
    <mergeCell ref="G3287:L3287"/>
    <mergeCell ref="N3287:P3287"/>
    <mergeCell ref="G3288:L3288"/>
    <mergeCell ref="N3288:P3288"/>
    <mergeCell ref="G3289:L3289"/>
    <mergeCell ref="N3289:P3289"/>
    <mergeCell ref="G3291:L3291"/>
    <mergeCell ref="N3291:P3291"/>
    <mergeCell ref="F3285:L3285"/>
    <mergeCell ref="N3285:P3285"/>
    <mergeCell ref="F3290:L3290"/>
    <mergeCell ref="N3290:P3290"/>
    <mergeCell ref="G3296:L3296"/>
    <mergeCell ref="N3296:P3296"/>
    <mergeCell ref="F3295:L3295"/>
    <mergeCell ref="N3295:P3295"/>
    <mergeCell ref="F3301:L3301"/>
    <mergeCell ref="N3301:P3301"/>
    <mergeCell ref="G3238:L3238"/>
    <mergeCell ref="N3238:P3238"/>
    <mergeCell ref="N3239:P3239"/>
    <mergeCell ref="G3241:L3241"/>
    <mergeCell ref="N3241:P3241"/>
    <mergeCell ref="G3242:L3242"/>
    <mergeCell ref="N3242:P3242"/>
    <mergeCell ref="G3243:L3243"/>
    <mergeCell ref="N3243:P3243"/>
    <mergeCell ref="G3248:L3248"/>
    <mergeCell ref="N3248:P3248"/>
    <mergeCell ref="G3251:L3251"/>
    <mergeCell ref="N3251:P3251"/>
    <mergeCell ref="G3252:L3252"/>
    <mergeCell ref="N3252:P3252"/>
    <mergeCell ref="N3244:P3244"/>
    <mergeCell ref="B3270:Q3270"/>
    <mergeCell ref="N3255:P3255"/>
    <mergeCell ref="G3256:L3256"/>
    <mergeCell ref="N3256:P3256"/>
    <mergeCell ref="G3257:L3257"/>
    <mergeCell ref="N3257:P3257"/>
    <mergeCell ref="N3258:P3258"/>
    <mergeCell ref="G3260:L3260"/>
    <mergeCell ref="N3260:P3260"/>
    <mergeCell ref="F3264:L3264"/>
    <mergeCell ref="N3264:P3264"/>
    <mergeCell ref="N3253:P3253"/>
    <mergeCell ref="N3249:P3249"/>
    <mergeCell ref="F3254:L3254"/>
    <mergeCell ref="N3254:P3254"/>
    <mergeCell ref="F3259:L3259"/>
    <mergeCell ref="N3203:P3203"/>
    <mergeCell ref="F3209:L3209"/>
    <mergeCell ref="N3209:P3209"/>
    <mergeCell ref="F3192:L3192"/>
    <mergeCell ref="N3192:P3192"/>
    <mergeCell ref="F3197:L3197"/>
    <mergeCell ref="N3197:P3197"/>
    <mergeCell ref="F3182:L3182"/>
    <mergeCell ref="N3182:P3182"/>
    <mergeCell ref="F3187:L3187"/>
    <mergeCell ref="N3187:P3187"/>
    <mergeCell ref="N3160:P3160"/>
    <mergeCell ref="G3162:L3162"/>
    <mergeCell ref="N3162:P3162"/>
    <mergeCell ref="G3163:L3163"/>
    <mergeCell ref="N3163:P3163"/>
    <mergeCell ref="G3164:L3164"/>
    <mergeCell ref="N3164:P3164"/>
    <mergeCell ref="N3176:P3176"/>
    <mergeCell ref="F3204:L3204"/>
    <mergeCell ref="N3204:P3204"/>
    <mergeCell ref="G3168:L3168"/>
    <mergeCell ref="N3168:P3168"/>
    <mergeCell ref="G3169:L3169"/>
    <mergeCell ref="N3169:P3169"/>
    <mergeCell ref="G3170:L3170"/>
    <mergeCell ref="N3170:P3170"/>
    <mergeCell ref="G3173:L3173"/>
    <mergeCell ref="N3173:P3173"/>
    <mergeCell ref="G3174:L3174"/>
    <mergeCell ref="N3174:P3174"/>
    <mergeCell ref="G3194:L3194"/>
    <mergeCell ref="E3118:L3118"/>
    <mergeCell ref="N3118:P3118"/>
    <mergeCell ref="F3119:L3119"/>
    <mergeCell ref="N3119:P3119"/>
    <mergeCell ref="D3116:L3116"/>
    <mergeCell ref="N3116:P3116"/>
    <mergeCell ref="E3117:L3117"/>
    <mergeCell ref="N3117:P3117"/>
    <mergeCell ref="E3111:L3111"/>
    <mergeCell ref="N3111:P3111"/>
    <mergeCell ref="B3114:Q3114"/>
    <mergeCell ref="C3115:L3115"/>
    <mergeCell ref="N3115:P3115"/>
    <mergeCell ref="F3143:L3143"/>
    <mergeCell ref="N3143:P3143"/>
    <mergeCell ref="F3148:L3148"/>
    <mergeCell ref="N3148:P3148"/>
    <mergeCell ref="F3133:L3133"/>
    <mergeCell ref="N3133:P3133"/>
    <mergeCell ref="F3137:L3137"/>
    <mergeCell ref="N3137:P3137"/>
    <mergeCell ref="F3124:L3124"/>
    <mergeCell ref="N3124:P3124"/>
    <mergeCell ref="F3129:L3129"/>
    <mergeCell ref="N3129:P3129"/>
    <mergeCell ref="N3112:P3112"/>
    <mergeCell ref="G3113:L3113"/>
    <mergeCell ref="N3113:P3113"/>
    <mergeCell ref="G3138:L3138"/>
    <mergeCell ref="N3138:P3138"/>
    <mergeCell ref="G3139:L3139"/>
    <mergeCell ref="N3145:P3145"/>
    <mergeCell ref="N3094:P3094"/>
    <mergeCell ref="E3095:L3095"/>
    <mergeCell ref="N3095:P3095"/>
    <mergeCell ref="E3089:L3089"/>
    <mergeCell ref="N3089:P3089"/>
    <mergeCell ref="C3093:L3093"/>
    <mergeCell ref="N3093:P3093"/>
    <mergeCell ref="E3083:L3083"/>
    <mergeCell ref="N3083:P3083"/>
    <mergeCell ref="E3086:L3086"/>
    <mergeCell ref="N3086:P3086"/>
    <mergeCell ref="E3106:L3106"/>
    <mergeCell ref="N3106:P3106"/>
    <mergeCell ref="E3110:L3110"/>
    <mergeCell ref="N3110:P3110"/>
    <mergeCell ref="D3104:L3104"/>
    <mergeCell ref="N3104:P3104"/>
    <mergeCell ref="E3105:L3105"/>
    <mergeCell ref="N3105:P3105"/>
    <mergeCell ref="E3096:L3096"/>
    <mergeCell ref="N3096:P3096"/>
    <mergeCell ref="E3099:L3099"/>
    <mergeCell ref="N3099:P3099"/>
    <mergeCell ref="G3102:L3102"/>
    <mergeCell ref="N3102:P3102"/>
    <mergeCell ref="G3090:L3090"/>
    <mergeCell ref="N3090:P3090"/>
    <mergeCell ref="G3091:L3091"/>
    <mergeCell ref="G3085:L3085"/>
    <mergeCell ref="N3085:P3085"/>
    <mergeCell ref="N3087:P3087"/>
    <mergeCell ref="N3088:P3088"/>
    <mergeCell ref="E3061:L3061"/>
    <mergeCell ref="N3061:P3061"/>
    <mergeCell ref="F3062:L3062"/>
    <mergeCell ref="N3062:P3062"/>
    <mergeCell ref="E3057:L3057"/>
    <mergeCell ref="N3057:P3057"/>
    <mergeCell ref="E3058:L3058"/>
    <mergeCell ref="N3058:P3058"/>
    <mergeCell ref="E3051:L3051"/>
    <mergeCell ref="N3051:P3051"/>
    <mergeCell ref="E3054:L3054"/>
    <mergeCell ref="N3054:P3054"/>
    <mergeCell ref="E3076:L3076"/>
    <mergeCell ref="N3076:P3076"/>
    <mergeCell ref="E3080:L3080"/>
    <mergeCell ref="N3080:P3080"/>
    <mergeCell ref="E3072:L3072"/>
    <mergeCell ref="N3072:P3072"/>
    <mergeCell ref="E3075:L3075"/>
    <mergeCell ref="N3075:P3075"/>
    <mergeCell ref="F3066:L3066"/>
    <mergeCell ref="N3066:P3066"/>
    <mergeCell ref="F3069:L3069"/>
    <mergeCell ref="N3069:P3069"/>
    <mergeCell ref="G3067:L3067"/>
    <mergeCell ref="N3067:P3067"/>
    <mergeCell ref="G3068:L3068"/>
    <mergeCell ref="N3068:P3068"/>
    <mergeCell ref="G3070:L3070"/>
    <mergeCell ref="N3070:P3070"/>
    <mergeCell ref="G3071:L3071"/>
    <mergeCell ref="N3071:P3071"/>
    <mergeCell ref="E2990:L2990"/>
    <mergeCell ref="N2990:P2990"/>
    <mergeCell ref="E2993:L2993"/>
    <mergeCell ref="N2993:P2993"/>
    <mergeCell ref="D2987:L2987"/>
    <mergeCell ref="N2987:P2987"/>
    <mergeCell ref="E2988:L2988"/>
    <mergeCell ref="N2988:P2988"/>
    <mergeCell ref="F3012:L3012"/>
    <mergeCell ref="N3012:P3012"/>
    <mergeCell ref="F3015:L3015"/>
    <mergeCell ref="N3015:P3015"/>
    <mergeCell ref="E3008:L3008"/>
    <mergeCell ref="N3008:P3008"/>
    <mergeCell ref="E3011:L3011"/>
    <mergeCell ref="N3011:P3011"/>
    <mergeCell ref="D3006:L3006"/>
    <mergeCell ref="N3006:P3006"/>
    <mergeCell ref="E3007:L3007"/>
    <mergeCell ref="N3007:P3007"/>
    <mergeCell ref="N3000:P3000"/>
    <mergeCell ref="G3002:L3002"/>
    <mergeCell ref="N3002:P3002"/>
    <mergeCell ref="N3003:P3003"/>
    <mergeCell ref="G2991:L2991"/>
    <mergeCell ref="N2991:P2991"/>
    <mergeCell ref="G2992:L2992"/>
    <mergeCell ref="N2992:P2992"/>
    <mergeCell ref="G2999:L2999"/>
    <mergeCell ref="N2999:P2999"/>
    <mergeCell ref="G3000:L3000"/>
    <mergeCell ref="G3003:L3003"/>
    <mergeCell ref="E2979:L2979"/>
    <mergeCell ref="N2979:P2979"/>
    <mergeCell ref="B2985:Q2985"/>
    <mergeCell ref="C2986:L2986"/>
    <mergeCell ref="N2986:P2986"/>
    <mergeCell ref="D2977:L2977"/>
    <mergeCell ref="N2977:P2977"/>
    <mergeCell ref="E2978:L2978"/>
    <mergeCell ref="N2978:P2978"/>
    <mergeCell ref="F2970:L2970"/>
    <mergeCell ref="N2970:P2970"/>
    <mergeCell ref="E2974:L2974"/>
    <mergeCell ref="N2974:P2974"/>
    <mergeCell ref="G2954:L2954"/>
    <mergeCell ref="N2954:P2954"/>
    <mergeCell ref="G2955:L2955"/>
    <mergeCell ref="N2955:P2955"/>
    <mergeCell ref="G2958:L2958"/>
    <mergeCell ref="N2958:P2958"/>
    <mergeCell ref="G2960:L2960"/>
    <mergeCell ref="N2969:P2969"/>
    <mergeCell ref="G2971:L2971"/>
    <mergeCell ref="N2971:P2971"/>
    <mergeCell ref="F2962:L2962"/>
    <mergeCell ref="N2962:P2962"/>
    <mergeCell ref="F2966:L2966"/>
    <mergeCell ref="N2966:P2966"/>
    <mergeCell ref="F2957:L2957"/>
    <mergeCell ref="N2957:P2957"/>
    <mergeCell ref="G2972:L2972"/>
    <mergeCell ref="N2972:P2972"/>
    <mergeCell ref="G2976:L2976"/>
    <mergeCell ref="G2904:L2904"/>
    <mergeCell ref="N2904:P2904"/>
    <mergeCell ref="G2905:L2905"/>
    <mergeCell ref="N2905:P2905"/>
    <mergeCell ref="G2906:L2906"/>
    <mergeCell ref="N2906:P2906"/>
    <mergeCell ref="G2907:L2907"/>
    <mergeCell ref="N2920:P2920"/>
    <mergeCell ref="G2921:L2921"/>
    <mergeCell ref="N2921:P2921"/>
    <mergeCell ref="G2922:L2922"/>
    <mergeCell ref="N2922:P2922"/>
    <mergeCell ref="G2924:L2924"/>
    <mergeCell ref="N2924:P2924"/>
    <mergeCell ref="E2913:L2913"/>
    <mergeCell ref="N2913:P2913"/>
    <mergeCell ref="G2927:L2927"/>
    <mergeCell ref="N2927:P2927"/>
    <mergeCell ref="E2914:L2914"/>
    <mergeCell ref="N2914:P2914"/>
    <mergeCell ref="B2910:Q2910"/>
    <mergeCell ref="C2911:L2911"/>
    <mergeCell ref="N2911:P2911"/>
    <mergeCell ref="D2912:L2912"/>
    <mergeCell ref="N2912:P2912"/>
    <mergeCell ref="G2925:L2925"/>
    <mergeCell ref="N2925:P2925"/>
    <mergeCell ref="G2926:L2926"/>
    <mergeCell ref="N2926:P2926"/>
    <mergeCell ref="F2887:L2887"/>
    <mergeCell ref="N2887:P2887"/>
    <mergeCell ref="F2892:L2892"/>
    <mergeCell ref="N2892:P2892"/>
    <mergeCell ref="E2885:L2885"/>
    <mergeCell ref="N2885:P2885"/>
    <mergeCell ref="E2886:L2886"/>
    <mergeCell ref="N2886:P2886"/>
    <mergeCell ref="C2883:L2883"/>
    <mergeCell ref="N2883:P2883"/>
    <mergeCell ref="D2884:L2884"/>
    <mergeCell ref="N2884:P2884"/>
    <mergeCell ref="M2880:O2880"/>
    <mergeCell ref="M2881:O2881"/>
    <mergeCell ref="G2888:L2888"/>
    <mergeCell ref="N2888:P2888"/>
    <mergeCell ref="G2889:L2889"/>
    <mergeCell ref="N2889:P2889"/>
    <mergeCell ref="G2890:L2890"/>
    <mergeCell ref="N2890:P2890"/>
    <mergeCell ref="N2891:P2891"/>
    <mergeCell ref="E2845:L2845"/>
    <mergeCell ref="N2845:P2845"/>
    <mergeCell ref="D2847:L2847"/>
    <mergeCell ref="N2847:P2847"/>
    <mergeCell ref="E2840:L2840"/>
    <mergeCell ref="N2840:P2840"/>
    <mergeCell ref="E2844:L2844"/>
    <mergeCell ref="N2844:P2844"/>
    <mergeCell ref="E2835:L2835"/>
    <mergeCell ref="N2835:P2835"/>
    <mergeCell ref="E2836:L2836"/>
    <mergeCell ref="N2836:P2836"/>
    <mergeCell ref="E2859:L2859"/>
    <mergeCell ref="N2859:P2859"/>
    <mergeCell ref="F2860:L2860"/>
    <mergeCell ref="N2860:P2860"/>
    <mergeCell ref="F2850:L2850"/>
    <mergeCell ref="N2850:P2850"/>
    <mergeCell ref="F2855:L2855"/>
    <mergeCell ref="N2855:P2855"/>
    <mergeCell ref="E2848:L2848"/>
    <mergeCell ref="N2848:P2848"/>
    <mergeCell ref="E2849:L2849"/>
    <mergeCell ref="N2849:P2849"/>
    <mergeCell ref="N2839:P2839"/>
    <mergeCell ref="N2837:P2837"/>
    <mergeCell ref="N2838:P2838"/>
    <mergeCell ref="G2841:L2841"/>
    <mergeCell ref="N2841:P2841"/>
    <mergeCell ref="G2842:L2842"/>
    <mergeCell ref="N2842:P2842"/>
    <mergeCell ref="G2843:L2843"/>
    <mergeCell ref="F2828:L2828"/>
    <mergeCell ref="N2828:P2828"/>
    <mergeCell ref="E2832:L2832"/>
    <mergeCell ref="N2832:P2832"/>
    <mergeCell ref="F2816:L2816"/>
    <mergeCell ref="N2816:P2816"/>
    <mergeCell ref="F2823:L2823"/>
    <mergeCell ref="N2823:P2823"/>
    <mergeCell ref="F2811:L2811"/>
    <mergeCell ref="N2811:P2811"/>
    <mergeCell ref="G2812:L2812"/>
    <mergeCell ref="N2812:P2812"/>
    <mergeCell ref="G2813:L2813"/>
    <mergeCell ref="N2813:P2813"/>
    <mergeCell ref="G2815:L2815"/>
    <mergeCell ref="N2815:P2815"/>
    <mergeCell ref="N2820:P2820"/>
    <mergeCell ref="N2822:P2822"/>
    <mergeCell ref="G2824:L2824"/>
    <mergeCell ref="N2824:P2824"/>
    <mergeCell ref="G2826:L2826"/>
    <mergeCell ref="N2826:P2826"/>
    <mergeCell ref="G2827:L2827"/>
    <mergeCell ref="N2827:P2827"/>
    <mergeCell ref="G2825:L2825"/>
    <mergeCell ref="N2825:P2825"/>
    <mergeCell ref="G2829:L2829"/>
    <mergeCell ref="N2829:P2829"/>
    <mergeCell ref="G2830:L2830"/>
    <mergeCell ref="N2830:P2830"/>
    <mergeCell ref="G2831:L2831"/>
    <mergeCell ref="N2831:P2831"/>
    <mergeCell ref="N2799:P2799"/>
    <mergeCell ref="G2808:L2808"/>
    <mergeCell ref="N2808:P2808"/>
    <mergeCell ref="E2810:L2810"/>
    <mergeCell ref="N2810:P2810"/>
    <mergeCell ref="E2806:L2806"/>
    <mergeCell ref="N2806:P2806"/>
    <mergeCell ref="E2807:L2807"/>
    <mergeCell ref="N2807:P2807"/>
    <mergeCell ref="G2801:L2801"/>
    <mergeCell ref="N2801:P2801"/>
    <mergeCell ref="D2805:L2805"/>
    <mergeCell ref="N2805:P2805"/>
    <mergeCell ref="G2802:L2802"/>
    <mergeCell ref="N2802:P2802"/>
    <mergeCell ref="G2804:L2804"/>
    <mergeCell ref="N2804:P2804"/>
    <mergeCell ref="G2809:L2809"/>
    <mergeCell ref="N2809:P2809"/>
    <mergeCell ref="F2766:L2766"/>
    <mergeCell ref="E2789:L2789"/>
    <mergeCell ref="N2789:P2789"/>
    <mergeCell ref="E2790:L2790"/>
    <mergeCell ref="N2790:P2790"/>
    <mergeCell ref="C2787:L2787"/>
    <mergeCell ref="N2787:P2787"/>
    <mergeCell ref="D2788:L2788"/>
    <mergeCell ref="N2788:P2788"/>
    <mergeCell ref="F2783:L2783"/>
    <mergeCell ref="N2783:P2783"/>
    <mergeCell ref="G2784:L2784"/>
    <mergeCell ref="N2784:P2784"/>
    <mergeCell ref="G2798:L2798"/>
    <mergeCell ref="N2798:P2798"/>
    <mergeCell ref="E2800:L2800"/>
    <mergeCell ref="N2800:P2800"/>
    <mergeCell ref="G2794:L2794"/>
    <mergeCell ref="N2794:P2794"/>
    <mergeCell ref="E2797:L2797"/>
    <mergeCell ref="N2797:P2797"/>
    <mergeCell ref="G2791:L2791"/>
    <mergeCell ref="N2791:P2791"/>
    <mergeCell ref="E2793:L2793"/>
    <mergeCell ref="N2793:P2793"/>
    <mergeCell ref="G2792:L2792"/>
    <mergeCell ref="N2792:P2792"/>
    <mergeCell ref="G2795:L2795"/>
    <mergeCell ref="N2795:P2795"/>
    <mergeCell ref="G2796:L2796"/>
    <mergeCell ref="N2796:P2796"/>
    <mergeCell ref="G2799:L2799"/>
    <mergeCell ref="N2767:P2767"/>
    <mergeCell ref="E2781:L2781"/>
    <mergeCell ref="N2781:P2781"/>
    <mergeCell ref="E2782:L2782"/>
    <mergeCell ref="N2782:P2782"/>
    <mergeCell ref="G2777:L2777"/>
    <mergeCell ref="N2777:P2777"/>
    <mergeCell ref="D2780:L2780"/>
    <mergeCell ref="N2780:P2780"/>
    <mergeCell ref="G2774:L2774"/>
    <mergeCell ref="N2774:P2774"/>
    <mergeCell ref="E2776:L2776"/>
    <mergeCell ref="N2776:P2776"/>
    <mergeCell ref="G2775:L2775"/>
    <mergeCell ref="N2775:P2775"/>
    <mergeCell ref="G2778:L2778"/>
    <mergeCell ref="N2778:P2778"/>
    <mergeCell ref="G2779:L2779"/>
    <mergeCell ref="N2779:P2779"/>
    <mergeCell ref="G2770:L2770"/>
    <mergeCell ref="N2770:P2770"/>
    <mergeCell ref="N2772:P2772"/>
    <mergeCell ref="E2773:L2773"/>
    <mergeCell ref="N2773:P2773"/>
    <mergeCell ref="E2769:L2769"/>
    <mergeCell ref="N2769:P2769"/>
    <mergeCell ref="G2724:L2724"/>
    <mergeCell ref="N2724:P2724"/>
    <mergeCell ref="G2727:L2727"/>
    <mergeCell ref="N2727:P2727"/>
    <mergeCell ref="E2725:L2725"/>
    <mergeCell ref="N2725:P2725"/>
    <mergeCell ref="E2720:L2720"/>
    <mergeCell ref="F2763:L2763"/>
    <mergeCell ref="N2763:P2763"/>
    <mergeCell ref="E2761:L2761"/>
    <mergeCell ref="N2761:P2761"/>
    <mergeCell ref="E2762:L2762"/>
    <mergeCell ref="N2762:P2762"/>
    <mergeCell ref="E2758:L2758"/>
    <mergeCell ref="N2758:P2758"/>
    <mergeCell ref="G2759:L2759"/>
    <mergeCell ref="N2759:P2759"/>
    <mergeCell ref="G2746:L2746"/>
    <mergeCell ref="N2746:P2746"/>
    <mergeCell ref="E2747:L2747"/>
    <mergeCell ref="N2747:P2747"/>
    <mergeCell ref="G2748:L2748"/>
    <mergeCell ref="N2748:P2748"/>
    <mergeCell ref="G2750:L2750"/>
    <mergeCell ref="E2755:L2755"/>
    <mergeCell ref="N2755:P2755"/>
    <mergeCell ref="G2756:L2756"/>
    <mergeCell ref="N2756:P2756"/>
    <mergeCell ref="D2753:L2753"/>
    <mergeCell ref="G2726:L2726"/>
    <mergeCell ref="N2726:P2726"/>
    <mergeCell ref="B2730:Q2730"/>
    <mergeCell ref="C2731:L2731"/>
    <mergeCell ref="N2731:P2731"/>
    <mergeCell ref="G2752:L2752"/>
    <mergeCell ref="N2752:P2752"/>
    <mergeCell ref="D2732:L2732"/>
    <mergeCell ref="N2732:P2732"/>
    <mergeCell ref="E2733:L2733"/>
    <mergeCell ref="N2733:P2733"/>
    <mergeCell ref="E2704:L2704"/>
    <mergeCell ref="N2704:P2704"/>
    <mergeCell ref="G2705:L2705"/>
    <mergeCell ref="N2705:P2705"/>
    <mergeCell ref="F2698:L2698"/>
    <mergeCell ref="N2698:P2698"/>
    <mergeCell ref="G2699:L2699"/>
    <mergeCell ref="N2699:P2699"/>
    <mergeCell ref="G2718:L2718"/>
    <mergeCell ref="N2718:P2718"/>
    <mergeCell ref="G2723:L2723"/>
    <mergeCell ref="N2723:P2723"/>
    <mergeCell ref="G2711:L2711"/>
    <mergeCell ref="N2711:P2711"/>
    <mergeCell ref="E2715:L2715"/>
    <mergeCell ref="N2715:P2715"/>
    <mergeCell ref="E2709:L2709"/>
    <mergeCell ref="N2709:P2709"/>
    <mergeCell ref="F2710:L2710"/>
    <mergeCell ref="N2710:P2710"/>
    <mergeCell ref="D2707:L2707"/>
    <mergeCell ref="G2722:L2722"/>
    <mergeCell ref="N2722:P2722"/>
    <mergeCell ref="F2721:L2721"/>
    <mergeCell ref="F2693:L2693"/>
    <mergeCell ref="N2693:P2693"/>
    <mergeCell ref="G2694:L2694"/>
    <mergeCell ref="N2694:P2694"/>
    <mergeCell ref="G2697:L2697"/>
    <mergeCell ref="N2697:P2697"/>
    <mergeCell ref="G2700:L2700"/>
    <mergeCell ref="N2700:P2700"/>
    <mergeCell ref="G2703:L2703"/>
    <mergeCell ref="N2703:P2703"/>
    <mergeCell ref="G2696:L2696"/>
    <mergeCell ref="N2696:P2696"/>
    <mergeCell ref="G2701:L2701"/>
    <mergeCell ref="N2701:P2701"/>
    <mergeCell ref="G2702:L2702"/>
    <mergeCell ref="N2702:P2702"/>
    <mergeCell ref="F2687:L2687"/>
    <mergeCell ref="N2687:P2687"/>
    <mergeCell ref="G2688:L2688"/>
    <mergeCell ref="N2688:P2688"/>
    <mergeCell ref="G2690:L2690"/>
    <mergeCell ref="G2678:L2678"/>
    <mergeCell ref="N2678:P2678"/>
    <mergeCell ref="G2684:L2684"/>
    <mergeCell ref="N2684:P2684"/>
    <mergeCell ref="G2685:L2685"/>
    <mergeCell ref="N2685:P2685"/>
    <mergeCell ref="G2686:L2686"/>
    <mergeCell ref="N2686:P2686"/>
    <mergeCell ref="E2662:L2662"/>
    <mergeCell ref="N2662:P2662"/>
    <mergeCell ref="G2655:L2655"/>
    <mergeCell ref="N2655:P2655"/>
    <mergeCell ref="D2660:L2660"/>
    <mergeCell ref="N2660:P2660"/>
    <mergeCell ref="N2650:P2650"/>
    <mergeCell ref="E2654:L2654"/>
    <mergeCell ref="N2654:P2654"/>
    <mergeCell ref="G2675:L2675"/>
    <mergeCell ref="N2675:P2675"/>
    <mergeCell ref="G2679:L2679"/>
    <mergeCell ref="N2679:P2679"/>
    <mergeCell ref="G2680:L2680"/>
    <mergeCell ref="N2680:P2680"/>
    <mergeCell ref="F2682:L2682"/>
    <mergeCell ref="N2682:P2682"/>
    <mergeCell ref="G2683:L2683"/>
    <mergeCell ref="N2683:P2683"/>
    <mergeCell ref="F2677:L2677"/>
    <mergeCell ref="N2677:P2677"/>
    <mergeCell ref="G2673:L2673"/>
    <mergeCell ref="N2673:P2673"/>
    <mergeCell ref="E2648:L2648"/>
    <mergeCell ref="N2648:P2648"/>
    <mergeCell ref="E2649:L2649"/>
    <mergeCell ref="N2649:P2649"/>
    <mergeCell ref="G2657:L2657"/>
    <mergeCell ref="N2657:P2657"/>
    <mergeCell ref="G2650:L2650"/>
    <mergeCell ref="F2672:L2672"/>
    <mergeCell ref="N2672:P2672"/>
    <mergeCell ref="N2665:P2665"/>
    <mergeCell ref="E2661:L2661"/>
    <mergeCell ref="N2661:P2661"/>
    <mergeCell ref="N2668:P2668"/>
    <mergeCell ref="F2669:L2669"/>
    <mergeCell ref="N2669:P2669"/>
    <mergeCell ref="G2670:L2670"/>
    <mergeCell ref="N2670:P2670"/>
    <mergeCell ref="F2666:L2666"/>
    <mergeCell ref="N2666:P2666"/>
    <mergeCell ref="G2667:L2667"/>
    <mergeCell ref="N2667:P2667"/>
    <mergeCell ref="G2632:L2632"/>
    <mergeCell ref="N2632:P2632"/>
    <mergeCell ref="G2627:L2627"/>
    <mergeCell ref="N2627:P2627"/>
    <mergeCell ref="E2640:L2640"/>
    <mergeCell ref="N2640:P2640"/>
    <mergeCell ref="G2641:L2641"/>
    <mergeCell ref="N2641:P2641"/>
    <mergeCell ref="E2637:L2637"/>
    <mergeCell ref="N2637:P2637"/>
    <mergeCell ref="G2638:L2638"/>
    <mergeCell ref="N2638:P2638"/>
    <mergeCell ref="E2634:L2634"/>
    <mergeCell ref="N2634:P2634"/>
    <mergeCell ref="G2635:L2635"/>
    <mergeCell ref="N2635:P2635"/>
    <mergeCell ref="G2636:L2636"/>
    <mergeCell ref="N2636:P2636"/>
    <mergeCell ref="G2639:L2639"/>
    <mergeCell ref="N2639:P2639"/>
    <mergeCell ref="F2621:L2621"/>
    <mergeCell ref="N2621:P2621"/>
    <mergeCell ref="E2617:L2617"/>
    <mergeCell ref="N2617:P2617"/>
    <mergeCell ref="F2618:L2618"/>
    <mergeCell ref="N2618:P2618"/>
    <mergeCell ref="E2614:L2614"/>
    <mergeCell ref="N2614:P2614"/>
    <mergeCell ref="G2615:L2615"/>
    <mergeCell ref="N2615:P2615"/>
    <mergeCell ref="G2616:L2616"/>
    <mergeCell ref="N2616:P2616"/>
    <mergeCell ref="G2620:L2620"/>
    <mergeCell ref="N2620:P2620"/>
    <mergeCell ref="G2631:L2631"/>
    <mergeCell ref="N2631:P2631"/>
    <mergeCell ref="E2633:L2633"/>
    <mergeCell ref="N2633:P2633"/>
    <mergeCell ref="G2625:L2625"/>
    <mergeCell ref="N2625:P2625"/>
    <mergeCell ref="E2630:L2630"/>
    <mergeCell ref="N2630:P2630"/>
    <mergeCell ref="G2622:L2622"/>
    <mergeCell ref="N2622:P2622"/>
    <mergeCell ref="F2624:L2624"/>
    <mergeCell ref="N2624:P2624"/>
    <mergeCell ref="G2623:L2623"/>
    <mergeCell ref="N2623:P2623"/>
    <mergeCell ref="G2626:L2626"/>
    <mergeCell ref="N2626:P2626"/>
    <mergeCell ref="G2628:L2628"/>
    <mergeCell ref="N2628:P2628"/>
    <mergeCell ref="G2611:L2611"/>
    <mergeCell ref="N2611:P2611"/>
    <mergeCell ref="E2613:L2613"/>
    <mergeCell ref="N2613:P2613"/>
    <mergeCell ref="G2608:L2608"/>
    <mergeCell ref="N2608:P2608"/>
    <mergeCell ref="E2610:L2610"/>
    <mergeCell ref="N2610:P2610"/>
    <mergeCell ref="E2606:L2606"/>
    <mergeCell ref="N2606:P2606"/>
    <mergeCell ref="E2607:L2607"/>
    <mergeCell ref="N2607:P2607"/>
    <mergeCell ref="G2609:L2609"/>
    <mergeCell ref="N2609:P2609"/>
    <mergeCell ref="G2612:L2612"/>
    <mergeCell ref="N2612:P2612"/>
    <mergeCell ref="G2619:L2619"/>
    <mergeCell ref="N2619:P2619"/>
    <mergeCell ref="G2601:L2601"/>
    <mergeCell ref="N2601:P2601"/>
    <mergeCell ref="D2605:L2605"/>
    <mergeCell ref="N2605:P2605"/>
    <mergeCell ref="G2595:L2595"/>
    <mergeCell ref="N2595:P2595"/>
    <mergeCell ref="E2600:L2600"/>
    <mergeCell ref="N2600:P2600"/>
    <mergeCell ref="G2593:L2593"/>
    <mergeCell ref="N2593:P2593"/>
    <mergeCell ref="E2594:L2594"/>
    <mergeCell ref="N2594:P2594"/>
    <mergeCell ref="G2596:L2596"/>
    <mergeCell ref="N2596:P2596"/>
    <mergeCell ref="G2597:L2597"/>
    <mergeCell ref="N2597:P2597"/>
    <mergeCell ref="G2602:L2602"/>
    <mergeCell ref="N2602:P2602"/>
    <mergeCell ref="G2604:L2604"/>
    <mergeCell ref="N2604:P2604"/>
    <mergeCell ref="G2603:L2603"/>
    <mergeCell ref="N2603:P2603"/>
    <mergeCell ref="G2589:L2589"/>
    <mergeCell ref="N2589:P2589"/>
    <mergeCell ref="E2592:L2592"/>
    <mergeCell ref="N2592:P2592"/>
    <mergeCell ref="G2586:L2586"/>
    <mergeCell ref="N2586:P2586"/>
    <mergeCell ref="E2588:L2588"/>
    <mergeCell ref="N2588:P2588"/>
    <mergeCell ref="E2584:L2584"/>
    <mergeCell ref="N2584:P2584"/>
    <mergeCell ref="E2585:L2585"/>
    <mergeCell ref="N2585:P2585"/>
    <mergeCell ref="G2587:L2587"/>
    <mergeCell ref="N2587:P2587"/>
    <mergeCell ref="G2590:L2590"/>
    <mergeCell ref="N2590:P2590"/>
    <mergeCell ref="G2591:L2591"/>
    <mergeCell ref="N2591:P2591"/>
    <mergeCell ref="D2583:L2583"/>
    <mergeCell ref="N2583:P2583"/>
    <mergeCell ref="E2579:L2579"/>
    <mergeCell ref="N2579:P2579"/>
    <mergeCell ref="G2580:L2580"/>
    <mergeCell ref="N2580:P2580"/>
    <mergeCell ref="D2577:L2577"/>
    <mergeCell ref="N2577:P2577"/>
    <mergeCell ref="E2578:L2578"/>
    <mergeCell ref="N2578:P2578"/>
    <mergeCell ref="G2571:L2571"/>
    <mergeCell ref="N2571:P2571"/>
    <mergeCell ref="G2573:L2573"/>
    <mergeCell ref="N2573:P2573"/>
    <mergeCell ref="G2575:L2575"/>
    <mergeCell ref="N2575:P2575"/>
    <mergeCell ref="G2581:L2581"/>
    <mergeCell ref="N2581:P2581"/>
    <mergeCell ref="G2572:L2572"/>
    <mergeCell ref="N2572:P2572"/>
    <mergeCell ref="G2574:L2574"/>
    <mergeCell ref="N2574:P2574"/>
    <mergeCell ref="G2576:L2576"/>
    <mergeCell ref="N2576:P2576"/>
    <mergeCell ref="E2566:L2566"/>
    <mergeCell ref="N2566:P2566"/>
    <mergeCell ref="E2567:L2567"/>
    <mergeCell ref="N2567:P2567"/>
    <mergeCell ref="G2564:L2564"/>
    <mergeCell ref="N2564:P2564"/>
    <mergeCell ref="D2565:L2565"/>
    <mergeCell ref="N2565:P2565"/>
    <mergeCell ref="G2561:L2561"/>
    <mergeCell ref="N2561:P2561"/>
    <mergeCell ref="E2563:L2563"/>
    <mergeCell ref="N2563:P2563"/>
    <mergeCell ref="G2559:L2559"/>
    <mergeCell ref="N2559:P2559"/>
    <mergeCell ref="E2560:L2560"/>
    <mergeCell ref="N2560:P2560"/>
    <mergeCell ref="C2582:L2582"/>
    <mergeCell ref="N2582:P2582"/>
    <mergeCell ref="E2543:L2543"/>
    <mergeCell ref="N2543:P2543"/>
    <mergeCell ref="G2544:L2544"/>
    <mergeCell ref="N2544:P2544"/>
    <mergeCell ref="E2540:L2540"/>
    <mergeCell ref="N2540:P2540"/>
    <mergeCell ref="G2541:L2541"/>
    <mergeCell ref="N2541:P2541"/>
    <mergeCell ref="E2534:L2534"/>
    <mergeCell ref="N2534:P2534"/>
    <mergeCell ref="G2535:L2535"/>
    <mergeCell ref="N2535:P2535"/>
    <mergeCell ref="G2533:L2533"/>
    <mergeCell ref="N2533:P2533"/>
    <mergeCell ref="G2536:L2536"/>
    <mergeCell ref="N2536:P2536"/>
    <mergeCell ref="G2537:L2537"/>
    <mergeCell ref="N2537:P2537"/>
    <mergeCell ref="G2538:L2538"/>
    <mergeCell ref="N2538:P2538"/>
    <mergeCell ref="G2542:L2542"/>
    <mergeCell ref="N2542:P2542"/>
    <mergeCell ref="E2495:L2495"/>
    <mergeCell ref="N2495:P2495"/>
    <mergeCell ref="G2482:L2482"/>
    <mergeCell ref="N2482:P2482"/>
    <mergeCell ref="E2486:L2486"/>
    <mergeCell ref="N2486:P2486"/>
    <mergeCell ref="F2516:L2516"/>
    <mergeCell ref="N2516:P2516"/>
    <mergeCell ref="G2517:L2517"/>
    <mergeCell ref="N2517:P2517"/>
    <mergeCell ref="F2510:L2510"/>
    <mergeCell ref="N2510:P2510"/>
    <mergeCell ref="G2511:L2511"/>
    <mergeCell ref="N2511:P2511"/>
    <mergeCell ref="F2506:L2506"/>
    <mergeCell ref="N2506:P2506"/>
    <mergeCell ref="G2507:L2507"/>
    <mergeCell ref="N2507:P2507"/>
    <mergeCell ref="G2513:L2513"/>
    <mergeCell ref="N2513:P2513"/>
    <mergeCell ref="G2514:L2514"/>
    <mergeCell ref="N2514:P2514"/>
    <mergeCell ref="G2515:L2515"/>
    <mergeCell ref="N2515:P2515"/>
    <mergeCell ref="G2509:L2509"/>
    <mergeCell ref="N2509:P2509"/>
    <mergeCell ref="G2504:L2504"/>
    <mergeCell ref="N2504:P2504"/>
    <mergeCell ref="G2505:L2505"/>
    <mergeCell ref="N2505:P2505"/>
    <mergeCell ref="G2485:L2485"/>
    <mergeCell ref="N2485:P2485"/>
    <mergeCell ref="G2463:L2463"/>
    <mergeCell ref="N2463:P2463"/>
    <mergeCell ref="G2464:L2464"/>
    <mergeCell ref="N2464:P2464"/>
    <mergeCell ref="E2467:L2467"/>
    <mergeCell ref="N2467:P2467"/>
    <mergeCell ref="G2468:L2468"/>
    <mergeCell ref="N2468:P2468"/>
    <mergeCell ref="D2465:L2465"/>
    <mergeCell ref="N2465:P2465"/>
    <mergeCell ref="E2466:L2466"/>
    <mergeCell ref="N2466:P2466"/>
    <mergeCell ref="E2460:L2460"/>
    <mergeCell ref="N2460:P2460"/>
    <mergeCell ref="G2461:L2461"/>
    <mergeCell ref="N2461:P2461"/>
    <mergeCell ref="E2480:L2480"/>
    <mergeCell ref="N2480:P2480"/>
    <mergeCell ref="E2476:L2476"/>
    <mergeCell ref="N2476:P2476"/>
    <mergeCell ref="G2477:L2477"/>
    <mergeCell ref="N2477:P2477"/>
    <mergeCell ref="E2473:L2473"/>
    <mergeCell ref="N2473:P2473"/>
    <mergeCell ref="G2474:L2474"/>
    <mergeCell ref="N2474:P2474"/>
    <mergeCell ref="N2435:P2435"/>
    <mergeCell ref="E2437:L2437"/>
    <mergeCell ref="N2437:P2437"/>
    <mergeCell ref="G2432:L2432"/>
    <mergeCell ref="N2432:P2432"/>
    <mergeCell ref="E2434:L2434"/>
    <mergeCell ref="N2434:P2434"/>
    <mergeCell ref="E2447:L2447"/>
    <mergeCell ref="N2447:P2447"/>
    <mergeCell ref="G2448:L2448"/>
    <mergeCell ref="N2448:P2448"/>
    <mergeCell ref="G2445:L2445"/>
    <mergeCell ref="N2445:P2445"/>
    <mergeCell ref="E2446:L2446"/>
    <mergeCell ref="N2446:P2446"/>
    <mergeCell ref="G2441:L2441"/>
    <mergeCell ref="N2441:P2441"/>
    <mergeCell ref="E2443:L2443"/>
    <mergeCell ref="N2443:P2443"/>
    <mergeCell ref="B2419:J2419"/>
    <mergeCell ref="B2420:Q2420"/>
    <mergeCell ref="B2421:G2421"/>
    <mergeCell ref="H2421:O2421"/>
    <mergeCell ref="P2421:Q2421"/>
    <mergeCell ref="G2433:L2433"/>
    <mergeCell ref="G2436:L2436"/>
    <mergeCell ref="N2436:P2436"/>
    <mergeCell ref="G2439:L2439"/>
    <mergeCell ref="N2439:P2439"/>
    <mergeCell ref="G2444:L2444"/>
    <mergeCell ref="N2444:P2444"/>
    <mergeCell ref="G2442:L2442"/>
    <mergeCell ref="N2442:P2442"/>
    <mergeCell ref="C2425:Q2425"/>
    <mergeCell ref="C2426:Q2426"/>
    <mergeCell ref="E2430:L2430"/>
    <mergeCell ref="N2430:P2430"/>
    <mergeCell ref="E2431:L2431"/>
    <mergeCell ref="N2431:P2431"/>
    <mergeCell ref="B2427:Q2427"/>
    <mergeCell ref="C2428:L2428"/>
    <mergeCell ref="N2428:P2428"/>
    <mergeCell ref="D2429:L2429"/>
    <mergeCell ref="N2429:P2429"/>
    <mergeCell ref="B2422:Q2422"/>
    <mergeCell ref="B2423:Q2423"/>
    <mergeCell ref="G2438:L2438"/>
    <mergeCell ref="N2438:P2438"/>
    <mergeCell ref="E2440:L2440"/>
    <mergeCell ref="N2440:P2440"/>
    <mergeCell ref="G2435:L2435"/>
    <mergeCell ref="G2449:L2449"/>
    <mergeCell ref="N2449:P2449"/>
    <mergeCell ref="G2454:L2454"/>
    <mergeCell ref="N2454:P2454"/>
    <mergeCell ref="G2452:L2452"/>
    <mergeCell ref="G2494:L2494"/>
    <mergeCell ref="N2494:P2494"/>
    <mergeCell ref="G2453:L2453"/>
    <mergeCell ref="G2492:L2492"/>
    <mergeCell ref="N2492:P2492"/>
    <mergeCell ref="G2483:L2483"/>
    <mergeCell ref="N2483:P2483"/>
    <mergeCell ref="G2484:L2484"/>
    <mergeCell ref="N2484:P2484"/>
    <mergeCell ref="G2459:L2459"/>
    <mergeCell ref="N2459:P2459"/>
    <mergeCell ref="G2493:L2493"/>
    <mergeCell ref="N2493:P2493"/>
    <mergeCell ref="E2457:L2457"/>
    <mergeCell ref="N2457:P2457"/>
    <mergeCell ref="G2458:L2458"/>
    <mergeCell ref="N2458:P2458"/>
    <mergeCell ref="E2455:L2455"/>
    <mergeCell ref="N2455:P2455"/>
    <mergeCell ref="G2456:L2456"/>
    <mergeCell ref="N2456:P2456"/>
    <mergeCell ref="E2450:L2450"/>
    <mergeCell ref="N2450:P2450"/>
    <mergeCell ref="G2451:L2451"/>
    <mergeCell ref="N2451:P2451"/>
    <mergeCell ref="G2462:L2462"/>
    <mergeCell ref="N2462:P2462"/>
    <mergeCell ref="G2508:L2508"/>
    <mergeCell ref="N2508:P2508"/>
    <mergeCell ref="G2512:L2512"/>
    <mergeCell ref="N2512:P2512"/>
    <mergeCell ref="G2469:L2469"/>
    <mergeCell ref="N2469:P2469"/>
    <mergeCell ref="G2470:L2470"/>
    <mergeCell ref="N2470:P2470"/>
    <mergeCell ref="G2471:L2471"/>
    <mergeCell ref="N2471:P2471"/>
    <mergeCell ref="G2472:L2472"/>
    <mergeCell ref="N2472:P2472"/>
    <mergeCell ref="G2475:L2475"/>
    <mergeCell ref="N2475:P2475"/>
    <mergeCell ref="G2478:L2478"/>
    <mergeCell ref="N2478:P2478"/>
    <mergeCell ref="G2490:L2490"/>
    <mergeCell ref="N2490:P2490"/>
    <mergeCell ref="G2491:L2491"/>
    <mergeCell ref="N2491:P2491"/>
    <mergeCell ref="G2488:L2488"/>
    <mergeCell ref="N2488:P2488"/>
    <mergeCell ref="G2489:L2489"/>
    <mergeCell ref="N2489:P2489"/>
    <mergeCell ref="E2481:L2481"/>
    <mergeCell ref="N2481:P2481"/>
    <mergeCell ref="F2502:L2502"/>
    <mergeCell ref="N2502:P2502"/>
    <mergeCell ref="G2503:L2503"/>
    <mergeCell ref="N2503:P2503"/>
    <mergeCell ref="G2487:L2487"/>
    <mergeCell ref="N2487:P2487"/>
    <mergeCell ref="G2518:L2518"/>
    <mergeCell ref="N2518:P2518"/>
    <mergeCell ref="G2519:L2519"/>
    <mergeCell ref="N2519:P2519"/>
    <mergeCell ref="G2520:L2520"/>
    <mergeCell ref="N2520:P2520"/>
    <mergeCell ref="G2521:L2521"/>
    <mergeCell ref="N2521:P2521"/>
    <mergeCell ref="G2523:L2523"/>
    <mergeCell ref="N2523:P2523"/>
    <mergeCell ref="G2524:L2524"/>
    <mergeCell ref="N2524:P2524"/>
    <mergeCell ref="G2528:L2528"/>
    <mergeCell ref="N2528:P2528"/>
    <mergeCell ref="E2531:L2531"/>
    <mergeCell ref="N2531:P2531"/>
    <mergeCell ref="G2532:L2532"/>
    <mergeCell ref="N2532:P2532"/>
    <mergeCell ref="E2526:L2526"/>
    <mergeCell ref="N2526:P2526"/>
    <mergeCell ref="G2527:L2527"/>
    <mergeCell ref="N2527:P2527"/>
    <mergeCell ref="E2522:L2522"/>
    <mergeCell ref="N2522:P2522"/>
    <mergeCell ref="E2525:L2525"/>
    <mergeCell ref="N2525:P2525"/>
    <mergeCell ref="G2529:L2529"/>
    <mergeCell ref="N2529:P2529"/>
    <mergeCell ref="G2530:L2530"/>
    <mergeCell ref="N2530:P2530"/>
    <mergeCell ref="G2545:L2545"/>
    <mergeCell ref="N2545:P2545"/>
    <mergeCell ref="G2549:L2549"/>
    <mergeCell ref="N2549:P2549"/>
    <mergeCell ref="G2552:L2552"/>
    <mergeCell ref="N2552:P2552"/>
    <mergeCell ref="G2553:L2553"/>
    <mergeCell ref="N2553:P2553"/>
    <mergeCell ref="E2554:L2554"/>
    <mergeCell ref="N2554:P2554"/>
    <mergeCell ref="E2555:L2555"/>
    <mergeCell ref="N2555:P2555"/>
    <mergeCell ref="E2550:L2550"/>
    <mergeCell ref="N2550:P2550"/>
    <mergeCell ref="G2551:L2551"/>
    <mergeCell ref="N2551:P2551"/>
    <mergeCell ref="E2547:L2547"/>
    <mergeCell ref="N2547:P2547"/>
    <mergeCell ref="G2548:L2548"/>
    <mergeCell ref="N2548:P2548"/>
    <mergeCell ref="N2558:P2558"/>
    <mergeCell ref="G2557:L2557"/>
    <mergeCell ref="N2557:P2557"/>
    <mergeCell ref="G2562:L2562"/>
    <mergeCell ref="N2562:P2562"/>
    <mergeCell ref="F2568:L2568"/>
    <mergeCell ref="N2568:P2568"/>
    <mergeCell ref="G2570:L2570"/>
    <mergeCell ref="N2570:P2570"/>
    <mergeCell ref="N2750:P2750"/>
    <mergeCell ref="G2751:L2751"/>
    <mergeCell ref="N2751:P2751"/>
    <mergeCell ref="N2690:P2690"/>
    <mergeCell ref="G2691:L2691"/>
    <mergeCell ref="N2691:P2691"/>
    <mergeCell ref="G2642:L2642"/>
    <mergeCell ref="N2642:P2642"/>
    <mergeCell ref="G2643:L2643"/>
    <mergeCell ref="N2643:P2643"/>
    <mergeCell ref="G2651:L2651"/>
    <mergeCell ref="N2651:P2651"/>
    <mergeCell ref="G2652:L2652"/>
    <mergeCell ref="N2652:P2652"/>
    <mergeCell ref="G2656:L2656"/>
    <mergeCell ref="N2656:P2656"/>
    <mergeCell ref="G2658:L2658"/>
    <mergeCell ref="N2658:P2658"/>
    <mergeCell ref="G2664:L2664"/>
    <mergeCell ref="N2664:P2664"/>
    <mergeCell ref="G2671:L2671"/>
    <mergeCell ref="N2671:P2671"/>
    <mergeCell ref="G2668:L2668"/>
    <mergeCell ref="N2721:P2721"/>
    <mergeCell ref="F2716:L2716"/>
    <mergeCell ref="N2716:P2716"/>
    <mergeCell ref="G2717:L2717"/>
    <mergeCell ref="N2717:P2717"/>
    <mergeCell ref="G3340:L3340"/>
    <mergeCell ref="N3340:P3340"/>
    <mergeCell ref="G2833:L2833"/>
    <mergeCell ref="N2833:P2833"/>
    <mergeCell ref="G2834:L2834"/>
    <mergeCell ref="N2834:P2834"/>
    <mergeCell ref="G2803:L2803"/>
    <mergeCell ref="N2803:P2803"/>
    <mergeCell ref="G2814:L2814"/>
    <mergeCell ref="N2814:P2814"/>
    <mergeCell ref="N2821:P2821"/>
    <mergeCell ref="G2757:L2757"/>
    <mergeCell ref="N2757:P2757"/>
    <mergeCell ref="G2760:L2760"/>
    <mergeCell ref="N2760:P2760"/>
    <mergeCell ref="G2765:L2765"/>
    <mergeCell ref="N2765:P2765"/>
    <mergeCell ref="G2768:L2768"/>
    <mergeCell ref="N2768:P2768"/>
    <mergeCell ref="G2771:L2771"/>
    <mergeCell ref="N2771:P2771"/>
    <mergeCell ref="N2753:P2753"/>
    <mergeCell ref="E2754:L2754"/>
    <mergeCell ref="N2754:P2754"/>
    <mergeCell ref="G2764:L2764"/>
    <mergeCell ref="N2764:P2764"/>
    <mergeCell ref="E2772:L2772"/>
    <mergeCell ref="N2817:P2817"/>
    <mergeCell ref="N2766:P2766"/>
    <mergeCell ref="G2767:L2767"/>
    <mergeCell ref="N2818:P2818"/>
    <mergeCell ref="F3235:L3235"/>
    <mergeCell ref="N3235:P3235"/>
    <mergeCell ref="F3240:L3240"/>
    <mergeCell ref="N3240:P3240"/>
    <mergeCell ref="F3224:L3224"/>
    <mergeCell ref="N3224:P3224"/>
    <mergeCell ref="F3229:L3229"/>
    <mergeCell ref="N3229:P3229"/>
    <mergeCell ref="G3237:L3237"/>
    <mergeCell ref="N3233:P3233"/>
    <mergeCell ref="G3236:L3236"/>
    <mergeCell ref="N3236:P3236"/>
    <mergeCell ref="N3237:P3237"/>
    <mergeCell ref="G3226:L3226"/>
    <mergeCell ref="N3226:P3226"/>
    <mergeCell ref="G3227:L3227"/>
    <mergeCell ref="N3227:P3227"/>
    <mergeCell ref="N3228:P3228"/>
    <mergeCell ref="G3230:L3230"/>
    <mergeCell ref="N3131:P3131"/>
    <mergeCell ref="G3132:L3132"/>
    <mergeCell ref="N3132:P3132"/>
    <mergeCell ref="G3134:L3134"/>
    <mergeCell ref="N3134:P3134"/>
    <mergeCell ref="G3135:L3135"/>
    <mergeCell ref="N3135:P3135"/>
    <mergeCell ref="N3139:P3139"/>
    <mergeCell ref="G3141:L3141"/>
    <mergeCell ref="G3261:L3261"/>
    <mergeCell ref="N3261:P3261"/>
    <mergeCell ref="G3262:L3262"/>
    <mergeCell ref="N3262:P3262"/>
    <mergeCell ref="G3263:L3263"/>
    <mergeCell ref="N3263:P3263"/>
    <mergeCell ref="N3334:P3334"/>
    <mergeCell ref="G3335:L3335"/>
    <mergeCell ref="N3335:P3335"/>
    <mergeCell ref="G3336:L3336"/>
    <mergeCell ref="N3336:P3336"/>
    <mergeCell ref="G3338:L3338"/>
    <mergeCell ref="F3275:L3275"/>
    <mergeCell ref="N3275:P3275"/>
    <mergeCell ref="C3271:L3271"/>
    <mergeCell ref="N3271:P3271"/>
    <mergeCell ref="D3272:L3272"/>
    <mergeCell ref="G3265:L3265"/>
    <mergeCell ref="N3265:P3265"/>
    <mergeCell ref="G3267:L3267"/>
    <mergeCell ref="N3267:P3267"/>
    <mergeCell ref="G3268:L3268"/>
    <mergeCell ref="N3268:P3268"/>
    <mergeCell ref="N3269:P3269"/>
    <mergeCell ref="N3272:P3272"/>
    <mergeCell ref="G3276:L3276"/>
    <mergeCell ref="N3276:P3276"/>
    <mergeCell ref="G3277:L3277"/>
    <mergeCell ref="N3277:P3277"/>
    <mergeCell ref="G3278:L3278"/>
    <mergeCell ref="N3278:P3278"/>
    <mergeCell ref="G3279:L3279"/>
    <mergeCell ref="G3356:L3356"/>
    <mergeCell ref="N3356:P3356"/>
    <mergeCell ref="G3326:L3326"/>
    <mergeCell ref="N3326:P3326"/>
    <mergeCell ref="G3328:L3328"/>
    <mergeCell ref="N3328:P3328"/>
    <mergeCell ref="G3348:L3348"/>
    <mergeCell ref="N3348:P3348"/>
    <mergeCell ref="G3349:L3349"/>
    <mergeCell ref="N3349:P3349"/>
    <mergeCell ref="G3350:L3350"/>
    <mergeCell ref="N3350:P3350"/>
    <mergeCell ref="G3351:L3351"/>
    <mergeCell ref="N3351:P3351"/>
    <mergeCell ref="G3352:L3352"/>
    <mergeCell ref="N3352:P3352"/>
    <mergeCell ref="G3330:L3330"/>
    <mergeCell ref="N3330:P3330"/>
    <mergeCell ref="G3331:L3331"/>
    <mergeCell ref="N3331:P3331"/>
    <mergeCell ref="G3332:L3332"/>
    <mergeCell ref="N3332:P3332"/>
    <mergeCell ref="G3334:L3334"/>
    <mergeCell ref="G3341:L3341"/>
    <mergeCell ref="N3341:P3341"/>
    <mergeCell ref="G3343:L3343"/>
    <mergeCell ref="N3343:P3343"/>
    <mergeCell ref="G3344:L3344"/>
    <mergeCell ref="N3339:P3339"/>
    <mergeCell ref="G3357:L3357"/>
    <mergeCell ref="N3357:P3357"/>
    <mergeCell ref="G3359:L3359"/>
    <mergeCell ref="N3359:P3359"/>
    <mergeCell ref="G3354:L3354"/>
    <mergeCell ref="N3354:P3354"/>
    <mergeCell ref="G3355:L3355"/>
    <mergeCell ref="N3355:P3355"/>
    <mergeCell ref="N3344:P3344"/>
    <mergeCell ref="G3345:L3345"/>
    <mergeCell ref="N3345:P3345"/>
    <mergeCell ref="G3346:L3346"/>
    <mergeCell ref="N3346:P3346"/>
    <mergeCell ref="N3338:P3338"/>
    <mergeCell ref="G3339:L3339"/>
    <mergeCell ref="G3120:L3120"/>
    <mergeCell ref="N3120:P3120"/>
    <mergeCell ref="G3121:L3121"/>
    <mergeCell ref="N3121:P3121"/>
    <mergeCell ref="N3123:P3123"/>
    <mergeCell ref="G3122:L3122"/>
    <mergeCell ref="N3122:P3122"/>
    <mergeCell ref="G3125:L3125"/>
    <mergeCell ref="N3125:P3125"/>
    <mergeCell ref="G3126:L3126"/>
    <mergeCell ref="N3126:P3126"/>
    <mergeCell ref="G3127:L3127"/>
    <mergeCell ref="N3127:P3127"/>
    <mergeCell ref="N3128:P3128"/>
    <mergeCell ref="G3130:L3130"/>
    <mergeCell ref="N3130:P3130"/>
    <mergeCell ref="G3131:L3131"/>
    <mergeCell ref="N3141:P3141"/>
    <mergeCell ref="N3142:P3142"/>
    <mergeCell ref="G3144:L3144"/>
    <mergeCell ref="N3144:P3144"/>
    <mergeCell ref="G3145:L3145"/>
    <mergeCell ref="G3146:L3146"/>
    <mergeCell ref="N3146:P3146"/>
    <mergeCell ref="G3147:L3147"/>
    <mergeCell ref="N3147:P3147"/>
    <mergeCell ref="N3136:P3136"/>
    <mergeCell ref="G3149:L3149"/>
    <mergeCell ref="N3149:P3149"/>
    <mergeCell ref="G3150:L3150"/>
    <mergeCell ref="N3150:P3150"/>
    <mergeCell ref="N3151:P3151"/>
    <mergeCell ref="G3153:L3153"/>
    <mergeCell ref="N3153:P3153"/>
    <mergeCell ref="G3154:L3154"/>
    <mergeCell ref="N3154:P3154"/>
    <mergeCell ref="G3155:L3155"/>
    <mergeCell ref="N3155:P3155"/>
    <mergeCell ref="G3157:L3157"/>
    <mergeCell ref="N3157:P3157"/>
    <mergeCell ref="N3159:P3159"/>
    <mergeCell ref="N3165:P3165"/>
    <mergeCell ref="G3167:L3167"/>
    <mergeCell ref="N3167:P3167"/>
    <mergeCell ref="F3161:L3161"/>
    <mergeCell ref="N3161:P3161"/>
    <mergeCell ref="F3166:L3166"/>
    <mergeCell ref="N3166:P3166"/>
    <mergeCell ref="F3152:L3152"/>
    <mergeCell ref="N3152:P3152"/>
    <mergeCell ref="F3156:L3156"/>
    <mergeCell ref="N3156:P3156"/>
    <mergeCell ref="G3158:L3158"/>
    <mergeCell ref="N3158:P3158"/>
    <mergeCell ref="G3159:L3159"/>
    <mergeCell ref="N3194:P3194"/>
    <mergeCell ref="G3195:L3195"/>
    <mergeCell ref="N3195:P3195"/>
    <mergeCell ref="G3196:L3196"/>
    <mergeCell ref="N3196:P3196"/>
    <mergeCell ref="G3175:L3175"/>
    <mergeCell ref="N3175:P3175"/>
    <mergeCell ref="F3172:L3172"/>
    <mergeCell ref="N3172:P3172"/>
    <mergeCell ref="G3178:L3178"/>
    <mergeCell ref="N3178:P3178"/>
    <mergeCell ref="G3179:L3179"/>
    <mergeCell ref="N3179:P3179"/>
    <mergeCell ref="F3177:L3177"/>
    <mergeCell ref="N3177:P3177"/>
    <mergeCell ref="G3180:L3180"/>
    <mergeCell ref="N3180:P3180"/>
    <mergeCell ref="G3185:L3185"/>
    <mergeCell ref="N3181:P3181"/>
    <mergeCell ref="G3183:L3183"/>
    <mergeCell ref="N3183:P3183"/>
    <mergeCell ref="G3184:L3184"/>
    <mergeCell ref="N3184:P3184"/>
    <mergeCell ref="N3185:P3185"/>
    <mergeCell ref="N3230:P3230"/>
    <mergeCell ref="G3232:L3232"/>
    <mergeCell ref="N3232:P3232"/>
    <mergeCell ref="G3198:L3198"/>
    <mergeCell ref="N3198:P3198"/>
    <mergeCell ref="G3199:L3199"/>
    <mergeCell ref="N3199:P3199"/>
    <mergeCell ref="G3200:L3200"/>
    <mergeCell ref="N3200:P3200"/>
    <mergeCell ref="F3214:L3214"/>
    <mergeCell ref="N3214:P3214"/>
    <mergeCell ref="G3231:L3231"/>
    <mergeCell ref="N3231:P3231"/>
    <mergeCell ref="G3201:L3201"/>
    <mergeCell ref="N3201:P3201"/>
    <mergeCell ref="G3205:L3205"/>
    <mergeCell ref="N3205:P3205"/>
    <mergeCell ref="G3206:L3206"/>
    <mergeCell ref="N3206:P3206"/>
    <mergeCell ref="G3207:L3207"/>
    <mergeCell ref="N3207:P3207"/>
    <mergeCell ref="G3208:L3208"/>
    <mergeCell ref="N3208:P3208"/>
    <mergeCell ref="G3210:L3210"/>
    <mergeCell ref="N3210:P3210"/>
    <mergeCell ref="G3211:L3211"/>
    <mergeCell ref="N3211:P3211"/>
    <mergeCell ref="N3213:P3213"/>
    <mergeCell ref="G3217:L3217"/>
    <mergeCell ref="N3217:P3217"/>
    <mergeCell ref="F3219:L3219"/>
    <mergeCell ref="F3203:L3203"/>
    <mergeCell ref="E2742:L2742"/>
    <mergeCell ref="N2742:P2742"/>
    <mergeCell ref="G2743:L2743"/>
    <mergeCell ref="N2743:P2743"/>
    <mergeCell ref="N3216:P3216"/>
    <mergeCell ref="G3222:L3222"/>
    <mergeCell ref="N3218:P3218"/>
    <mergeCell ref="G3220:L3220"/>
    <mergeCell ref="N3220:P3220"/>
    <mergeCell ref="G3221:L3221"/>
    <mergeCell ref="N3221:P3221"/>
    <mergeCell ref="N3222:P3222"/>
    <mergeCell ref="N3223:P3223"/>
    <mergeCell ref="G3225:L3225"/>
    <mergeCell ref="N3225:P3225"/>
    <mergeCell ref="G3247:L3247"/>
    <mergeCell ref="N3247:P3247"/>
    <mergeCell ref="N3219:P3219"/>
    <mergeCell ref="G3215:L3215"/>
    <mergeCell ref="N3215:P3215"/>
    <mergeCell ref="G3216:L3216"/>
    <mergeCell ref="N3186:P3186"/>
    <mergeCell ref="G3188:L3188"/>
    <mergeCell ref="N3188:P3188"/>
    <mergeCell ref="G3189:L3189"/>
    <mergeCell ref="N3189:P3189"/>
    <mergeCell ref="G3190:L3190"/>
    <mergeCell ref="N3190:P3190"/>
    <mergeCell ref="G3191:L3191"/>
    <mergeCell ref="N3191:P3191"/>
    <mergeCell ref="G3193:L3193"/>
    <mergeCell ref="N3193:P3193"/>
    <mergeCell ref="E2734:L2734"/>
    <mergeCell ref="N2734:P2734"/>
    <mergeCell ref="G2735:L2735"/>
    <mergeCell ref="N2735:P2735"/>
    <mergeCell ref="G2736:L2736"/>
    <mergeCell ref="N2736:P2736"/>
    <mergeCell ref="E2737:L2737"/>
    <mergeCell ref="N2737:P2737"/>
    <mergeCell ref="G2738:L2738"/>
    <mergeCell ref="N2738:P2738"/>
    <mergeCell ref="G2739:L2739"/>
    <mergeCell ref="G2740:L2740"/>
    <mergeCell ref="G2741:L2741"/>
    <mergeCell ref="N2741:P2741"/>
    <mergeCell ref="N2720:P2720"/>
    <mergeCell ref="B2645:Q2645"/>
    <mergeCell ref="C2646:L2646"/>
    <mergeCell ref="N2646:P2646"/>
    <mergeCell ref="D2647:L2647"/>
    <mergeCell ref="N2647:P2647"/>
    <mergeCell ref="G2663:L2663"/>
    <mergeCell ref="N2663:P2663"/>
    <mergeCell ref="E2665:L2665"/>
    <mergeCell ref="G2706:L2706"/>
    <mergeCell ref="N2706:P2706"/>
    <mergeCell ref="G2712:L2712"/>
    <mergeCell ref="N2712:P2712"/>
    <mergeCell ref="G2713:L2713"/>
    <mergeCell ref="N2713:P2713"/>
    <mergeCell ref="N2707:P2707"/>
    <mergeCell ref="E2708:L2708"/>
    <mergeCell ref="N2708:P2708"/>
    <mergeCell ref="E2744:L2744"/>
    <mergeCell ref="N2744:P2744"/>
    <mergeCell ref="G2745:L2745"/>
    <mergeCell ref="N2745:P2745"/>
    <mergeCell ref="G3253:L3253"/>
    <mergeCell ref="G3212:L3212"/>
    <mergeCell ref="N3212:P3212"/>
    <mergeCell ref="G2692:L2692"/>
    <mergeCell ref="N2692:P2692"/>
    <mergeCell ref="G2695:L2695"/>
    <mergeCell ref="F2496:L2496"/>
    <mergeCell ref="N2496:P2496"/>
    <mergeCell ref="G2497:L2497"/>
    <mergeCell ref="N2497:P2497"/>
    <mergeCell ref="G2498:L2498"/>
    <mergeCell ref="N2498:P2498"/>
    <mergeCell ref="F2499:L2499"/>
    <mergeCell ref="N2499:P2499"/>
    <mergeCell ref="G2500:L2500"/>
    <mergeCell ref="N2500:P2500"/>
    <mergeCell ref="G2501:L2501"/>
    <mergeCell ref="N2501:P2501"/>
    <mergeCell ref="G2674:L2674"/>
    <mergeCell ref="N2674:P2674"/>
    <mergeCell ref="G2676:L2676"/>
    <mergeCell ref="N2676:P2676"/>
    <mergeCell ref="G2681:L2681"/>
    <mergeCell ref="N2681:P2681"/>
    <mergeCell ref="G2556:L2556"/>
    <mergeCell ref="N2556:P2556"/>
    <mergeCell ref="E2558:L2558"/>
    <mergeCell ref="N2695:P2695"/>
  </mergeCells>
  <pageMargins left="0.78740157480314965" right="0.25" top="0.6692913385826772" bottom="0.39370078740157483" header="0.47244094488188981" footer="0.47244094488188981"/>
  <pageSetup paperSize="9" orientation="portrait" horizontalDpi="300" verticalDpi="300" r:id="rId1"/>
  <headerFooter alignWithMargins="0">
    <oddFooter>&amp;R&amp;"TH SarabunPSK,ธรรมดา"&amp;14เทศบัญญัติงบประมาณรายจ่าย ปี 2561 เทศบาลตำบลยุโป หน้า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3284"/>
  <sheetViews>
    <sheetView showGridLines="0" view="pageBreakPreview" topLeftCell="A3176" zoomScaleSheetLayoutView="100" workbookViewId="0">
      <selection activeCell="N3260" sqref="N3260:O3260"/>
    </sheetView>
  </sheetViews>
  <sheetFormatPr defaultRowHeight="15.75" x14ac:dyDescent="0.25"/>
  <cols>
    <col min="1" max="1" width="0.25" style="109" customWidth="1"/>
    <col min="2" max="2" width="0.25" style="109" hidden="1" customWidth="1"/>
    <col min="3" max="3" width="5.125" style="109" customWidth="1"/>
    <col min="4" max="4" width="5" style="109" customWidth="1"/>
    <col min="5" max="5" width="2.125" style="109" customWidth="1"/>
    <col min="6" max="6" width="8.75" style="109" customWidth="1"/>
    <col min="7" max="7" width="8.25" style="109" customWidth="1"/>
    <col min="8" max="8" width="1" style="109" customWidth="1"/>
    <col min="9" max="10" width="8.625" style="109" hidden="1" customWidth="1"/>
    <col min="11" max="12" width="8" style="109" customWidth="1"/>
    <col min="13" max="13" width="7.875" style="109" customWidth="1"/>
    <col min="14" max="14" width="8" style="109" hidden="1" customWidth="1"/>
    <col min="15" max="18" width="8" style="109" customWidth="1"/>
    <col min="19" max="19" width="0.25" style="109" customWidth="1"/>
    <col min="20" max="20" width="8" style="109" customWidth="1"/>
    <col min="21" max="21" width="0.125" style="109" customWidth="1"/>
    <col min="22" max="26" width="8" style="109" customWidth="1"/>
    <col min="27" max="16384" width="9" style="109"/>
  </cols>
  <sheetData>
    <row r="1" s="207" customFormat="1" x14ac:dyDescent="0.25"/>
    <row r="2" s="207" customFormat="1" x14ac:dyDescent="0.25"/>
    <row r="3" s="207" customFormat="1" x14ac:dyDescent="0.25"/>
    <row r="4" s="207" customFormat="1" x14ac:dyDescent="0.25"/>
    <row r="5" s="207" customFormat="1" x14ac:dyDescent="0.25"/>
    <row r="6" s="207" customFormat="1" x14ac:dyDescent="0.25"/>
    <row r="7" s="207" customFormat="1" x14ac:dyDescent="0.25"/>
    <row r="8" s="207" customFormat="1" x14ac:dyDescent="0.25"/>
    <row r="9" s="207" customFormat="1" x14ac:dyDescent="0.25"/>
    <row r="10" s="207" customFormat="1" x14ac:dyDescent="0.25"/>
    <row r="11" s="207" customFormat="1" x14ac:dyDescent="0.25"/>
    <row r="12" s="207" customFormat="1" x14ac:dyDescent="0.25"/>
    <row r="13" s="207" customFormat="1" x14ac:dyDescent="0.25"/>
    <row r="14" s="207" customFormat="1" x14ac:dyDescent="0.25"/>
    <row r="15" s="207" customFormat="1" x14ac:dyDescent="0.25"/>
    <row r="16" s="207" customFormat="1" x14ac:dyDescent="0.25"/>
    <row r="17" s="207" customFormat="1" x14ac:dyDescent="0.25"/>
    <row r="18" s="207" customFormat="1" x14ac:dyDescent="0.25"/>
    <row r="19" s="207" customFormat="1" x14ac:dyDescent="0.25"/>
    <row r="20" s="207" customFormat="1" x14ac:dyDescent="0.25"/>
    <row r="21" s="207" customFormat="1" x14ac:dyDescent="0.25"/>
    <row r="22" s="207" customFormat="1" x14ac:dyDescent="0.25"/>
    <row r="23" s="207" customFormat="1" x14ac:dyDescent="0.25"/>
    <row r="24" s="207" customFormat="1" x14ac:dyDescent="0.25"/>
    <row r="25" s="207" customFormat="1" x14ac:dyDescent="0.25"/>
    <row r="26" s="207" customFormat="1" x14ac:dyDescent="0.25"/>
    <row r="27" s="207" customFormat="1" x14ac:dyDescent="0.25"/>
    <row r="28" s="207" customFormat="1" x14ac:dyDescent="0.25"/>
    <row r="29" s="207" customFormat="1" x14ac:dyDescent="0.25"/>
    <row r="30" s="207" customFormat="1" x14ac:dyDescent="0.25"/>
    <row r="31" s="207" customFormat="1" x14ac:dyDescent="0.25"/>
    <row r="32" s="207" customFormat="1" x14ac:dyDescent="0.25"/>
    <row r="33" s="207" customFormat="1" x14ac:dyDescent="0.25"/>
    <row r="34" s="207" customFormat="1" x14ac:dyDescent="0.25"/>
    <row r="35" s="207" customFormat="1" x14ac:dyDescent="0.25"/>
    <row r="36" s="207" customFormat="1" x14ac:dyDescent="0.25"/>
    <row r="37" s="207" customFormat="1" x14ac:dyDescent="0.25"/>
    <row r="38" s="207" customFormat="1" x14ac:dyDescent="0.25"/>
    <row r="39" s="207" customFormat="1" x14ac:dyDescent="0.25"/>
    <row r="40" s="207" customFormat="1" x14ac:dyDescent="0.25"/>
    <row r="41" s="207" customFormat="1" x14ac:dyDescent="0.25"/>
    <row r="42" s="207" customFormat="1" x14ac:dyDescent="0.25"/>
    <row r="43" s="207" customFormat="1" x14ac:dyDescent="0.25"/>
    <row r="44" s="207" customFormat="1" x14ac:dyDescent="0.25"/>
    <row r="45" s="207" customFormat="1" x14ac:dyDescent="0.25"/>
    <row r="46" s="207" customFormat="1" x14ac:dyDescent="0.25"/>
    <row r="47" s="207" customFormat="1" x14ac:dyDescent="0.25"/>
    <row r="48" s="207" customFormat="1" x14ac:dyDescent="0.25"/>
    <row r="49" s="207" customFormat="1" x14ac:dyDescent="0.25"/>
    <row r="50" s="207" customFormat="1" x14ac:dyDescent="0.25"/>
    <row r="51" s="207" customFormat="1" x14ac:dyDescent="0.25"/>
    <row r="52" s="207" customFormat="1" x14ac:dyDescent="0.25"/>
    <row r="53" s="207" customFormat="1" x14ac:dyDescent="0.25"/>
    <row r="54" s="207" customFormat="1" x14ac:dyDescent="0.25"/>
    <row r="55" s="207" customFormat="1" x14ac:dyDescent="0.25"/>
    <row r="56" s="207" customFormat="1" x14ac:dyDescent="0.25"/>
    <row r="57" s="207" customFormat="1" x14ac:dyDescent="0.25"/>
    <row r="58" s="207" customFormat="1" x14ac:dyDescent="0.25"/>
    <row r="59" s="207" customFormat="1" x14ac:dyDescent="0.25"/>
    <row r="60" s="207" customFormat="1" x14ac:dyDescent="0.25"/>
    <row r="61" s="207" customFormat="1" x14ac:dyDescent="0.25"/>
    <row r="62" s="207" customFormat="1" x14ac:dyDescent="0.25"/>
    <row r="63" s="207" customFormat="1" x14ac:dyDescent="0.25"/>
    <row r="64" s="207" customFormat="1" x14ac:dyDescent="0.25"/>
    <row r="65" s="207" customFormat="1" x14ac:dyDescent="0.25"/>
    <row r="66" s="207" customFormat="1" x14ac:dyDescent="0.25"/>
    <row r="67" s="207" customFormat="1" x14ac:dyDescent="0.25"/>
    <row r="68" s="207" customFormat="1" x14ac:dyDescent="0.25"/>
    <row r="69" s="207" customFormat="1" x14ac:dyDescent="0.25"/>
    <row r="70" s="207" customFormat="1" x14ac:dyDescent="0.25"/>
    <row r="71" s="207" customFormat="1" x14ac:dyDescent="0.25"/>
    <row r="72" s="207" customFormat="1" x14ac:dyDescent="0.25"/>
    <row r="73" s="207" customFormat="1" x14ac:dyDescent="0.25"/>
    <row r="74" s="207" customFormat="1" x14ac:dyDescent="0.25"/>
    <row r="75" s="207" customFormat="1" x14ac:dyDescent="0.25"/>
    <row r="76" s="207" customFormat="1" x14ac:dyDescent="0.25"/>
    <row r="77" s="207" customFormat="1" x14ac:dyDescent="0.25"/>
    <row r="78" s="207" customFormat="1" x14ac:dyDescent="0.25"/>
    <row r="79" s="207" customFormat="1" x14ac:dyDescent="0.25"/>
    <row r="80" s="207" customFormat="1" x14ac:dyDescent="0.25"/>
    <row r="81" s="207" customFormat="1" x14ac:dyDescent="0.25"/>
    <row r="82" s="207" customFormat="1" x14ac:dyDescent="0.25"/>
    <row r="83" s="207" customFormat="1" x14ac:dyDescent="0.25"/>
    <row r="84" s="207" customFormat="1" x14ac:dyDescent="0.25"/>
    <row r="85" s="207" customFormat="1" x14ac:dyDescent="0.25"/>
    <row r="86" s="207" customFormat="1" x14ac:dyDescent="0.25"/>
    <row r="87" s="207" customFormat="1" x14ac:dyDescent="0.25"/>
    <row r="88" s="207" customFormat="1" x14ac:dyDescent="0.25"/>
    <row r="89" s="207" customFormat="1" x14ac:dyDescent="0.25"/>
    <row r="90" s="207" customFormat="1" x14ac:dyDescent="0.25"/>
    <row r="91" s="207" customFormat="1" x14ac:dyDescent="0.25"/>
    <row r="92" s="207" customFormat="1" x14ac:dyDescent="0.25"/>
    <row r="93" s="207" customFormat="1" x14ac:dyDescent="0.25"/>
    <row r="94" s="207" customFormat="1" x14ac:dyDescent="0.25"/>
    <row r="95" s="207" customFormat="1" x14ac:dyDescent="0.25"/>
    <row r="96" s="207" customFormat="1" x14ac:dyDescent="0.25"/>
    <row r="97" s="207" customFormat="1" x14ac:dyDescent="0.25"/>
    <row r="98" s="207" customFormat="1" x14ac:dyDescent="0.25"/>
    <row r="99" s="207" customFormat="1" x14ac:dyDescent="0.25"/>
    <row r="100" s="207" customFormat="1" x14ac:dyDescent="0.25"/>
    <row r="101" s="207" customFormat="1" x14ac:dyDescent="0.25"/>
    <row r="102" s="207" customFormat="1" x14ac:dyDescent="0.25"/>
    <row r="103" s="207" customFormat="1" x14ac:dyDescent="0.25"/>
    <row r="104" s="207" customFormat="1" x14ac:dyDescent="0.25"/>
    <row r="105" s="207" customFormat="1" x14ac:dyDescent="0.25"/>
    <row r="106" s="207" customFormat="1" x14ac:dyDescent="0.25"/>
    <row r="107" s="207" customFormat="1" x14ac:dyDescent="0.25"/>
    <row r="108" s="207" customFormat="1" x14ac:dyDescent="0.25"/>
    <row r="109" s="207" customFormat="1" x14ac:dyDescent="0.25"/>
    <row r="110" s="207" customFormat="1" x14ac:dyDescent="0.25"/>
    <row r="111" s="207" customFormat="1" x14ac:dyDescent="0.25"/>
    <row r="112" s="207" customFormat="1" x14ac:dyDescent="0.25"/>
    <row r="113" s="207" customFormat="1" x14ac:dyDescent="0.25"/>
    <row r="114" s="207" customFormat="1" x14ac:dyDescent="0.25"/>
    <row r="115" s="207" customFormat="1" x14ac:dyDescent="0.25"/>
    <row r="116" s="207" customFormat="1" x14ac:dyDescent="0.25"/>
    <row r="117" s="207" customFormat="1" x14ac:dyDescent="0.25"/>
    <row r="118" s="207" customFormat="1" x14ac:dyDescent="0.25"/>
    <row r="119" s="207" customFormat="1" x14ac:dyDescent="0.25"/>
    <row r="120" s="207" customFormat="1" x14ac:dyDescent="0.25"/>
    <row r="121" s="207" customFormat="1" x14ac:dyDescent="0.25"/>
    <row r="122" s="207" customFormat="1" x14ac:dyDescent="0.25"/>
    <row r="123" s="207" customFormat="1" x14ac:dyDescent="0.25"/>
    <row r="124" s="207" customFormat="1" x14ac:dyDescent="0.25"/>
    <row r="125" s="207" customFormat="1" x14ac:dyDescent="0.25"/>
    <row r="126" s="207" customFormat="1" x14ac:dyDescent="0.25"/>
    <row r="127" s="207" customFormat="1" x14ac:dyDescent="0.25"/>
    <row r="128" s="207" customFormat="1" x14ac:dyDescent="0.25"/>
    <row r="129" s="207" customFormat="1" x14ac:dyDescent="0.25"/>
    <row r="130" s="207" customFormat="1" x14ac:dyDescent="0.25"/>
    <row r="131" s="207" customFormat="1" x14ac:dyDescent="0.25"/>
    <row r="132" s="207" customFormat="1" x14ac:dyDescent="0.25"/>
    <row r="133" s="207" customFormat="1" x14ac:dyDescent="0.25"/>
    <row r="134" s="207" customFormat="1" x14ac:dyDescent="0.25"/>
    <row r="135" s="207" customFormat="1" x14ac:dyDescent="0.25"/>
    <row r="136" s="207" customFormat="1" x14ac:dyDescent="0.25"/>
    <row r="137" s="207" customFormat="1" x14ac:dyDescent="0.25"/>
    <row r="138" s="207" customFormat="1" x14ac:dyDescent="0.25"/>
    <row r="139" s="207" customFormat="1" x14ac:dyDescent="0.25"/>
    <row r="140" s="207" customFormat="1" x14ac:dyDescent="0.25"/>
    <row r="141" s="207" customFormat="1" x14ac:dyDescent="0.25"/>
    <row r="142" s="207" customFormat="1" x14ac:dyDescent="0.25"/>
    <row r="143" s="207" customFormat="1" x14ac:dyDescent="0.25"/>
    <row r="144" s="207" customFormat="1" x14ac:dyDescent="0.25"/>
    <row r="145" s="207" customFormat="1" x14ac:dyDescent="0.25"/>
    <row r="146" s="207" customFormat="1" x14ac:dyDescent="0.25"/>
    <row r="147" s="207" customFormat="1" x14ac:dyDescent="0.25"/>
    <row r="148" s="207" customFormat="1" x14ac:dyDescent="0.25"/>
    <row r="149" s="207" customFormat="1" x14ac:dyDescent="0.25"/>
    <row r="150" s="207" customFormat="1" x14ac:dyDescent="0.25"/>
    <row r="151" s="207" customFormat="1" x14ac:dyDescent="0.25"/>
    <row r="152" s="207" customFormat="1" x14ac:dyDescent="0.25"/>
    <row r="153" s="207" customFormat="1" x14ac:dyDescent="0.25"/>
    <row r="154" s="207" customFormat="1" x14ac:dyDescent="0.25"/>
    <row r="155" s="207" customFormat="1" x14ac:dyDescent="0.25"/>
    <row r="156" s="207" customFormat="1" x14ac:dyDescent="0.25"/>
    <row r="157" s="207" customFormat="1" x14ac:dyDescent="0.25"/>
    <row r="158" s="207" customFormat="1" x14ac:dyDescent="0.25"/>
    <row r="159" s="207" customFormat="1" x14ac:dyDescent="0.25"/>
    <row r="160" s="207" customFormat="1" x14ac:dyDescent="0.25"/>
    <row r="161" s="207" customFormat="1" x14ac:dyDescent="0.25"/>
    <row r="162" s="207" customFormat="1" x14ac:dyDescent="0.25"/>
    <row r="163" s="207" customFormat="1" x14ac:dyDescent="0.25"/>
    <row r="164" s="207" customFormat="1" x14ac:dyDescent="0.25"/>
    <row r="165" s="207" customFormat="1" x14ac:dyDescent="0.25"/>
    <row r="166" s="207" customFormat="1" x14ac:dyDescent="0.25"/>
    <row r="167" s="207" customFormat="1" x14ac:dyDescent="0.25"/>
    <row r="168" s="207" customFormat="1" x14ac:dyDescent="0.25"/>
    <row r="169" s="207" customFormat="1" x14ac:dyDescent="0.25"/>
    <row r="170" s="207" customFormat="1" x14ac:dyDescent="0.25"/>
    <row r="171" s="207" customFormat="1" x14ac:dyDescent="0.25"/>
    <row r="172" s="207" customFormat="1" x14ac:dyDescent="0.25"/>
    <row r="173" s="207" customFormat="1" x14ac:dyDescent="0.25"/>
    <row r="174" s="207" customFormat="1" x14ac:dyDescent="0.25"/>
    <row r="175" s="207" customFormat="1" x14ac:dyDescent="0.25"/>
    <row r="176" s="207" customFormat="1" x14ac:dyDescent="0.25"/>
    <row r="177" s="207" customFormat="1" x14ac:dyDescent="0.25"/>
    <row r="178" s="207" customFormat="1" x14ac:dyDescent="0.25"/>
    <row r="179" s="207" customFormat="1" x14ac:dyDescent="0.25"/>
    <row r="180" s="207" customFormat="1" x14ac:dyDescent="0.25"/>
    <row r="181" s="207" customFormat="1" x14ac:dyDescent="0.25"/>
    <row r="182" s="207" customFormat="1" x14ac:dyDescent="0.25"/>
    <row r="183" s="207" customFormat="1" x14ac:dyDescent="0.25"/>
    <row r="184" s="207" customFormat="1" x14ac:dyDescent="0.25"/>
    <row r="185" s="207" customFormat="1" x14ac:dyDescent="0.25"/>
    <row r="186" s="207" customFormat="1" x14ac:dyDescent="0.25"/>
    <row r="187" s="207" customFormat="1" x14ac:dyDescent="0.25"/>
    <row r="188" s="207" customFormat="1" x14ac:dyDescent="0.25"/>
    <row r="189" s="207" customFormat="1" x14ac:dyDescent="0.25"/>
    <row r="190" s="207" customFormat="1" x14ac:dyDescent="0.25"/>
    <row r="191" s="207" customFormat="1" x14ac:dyDescent="0.25"/>
    <row r="192" s="207" customFormat="1" x14ac:dyDescent="0.25"/>
    <row r="193" s="207" customFormat="1" x14ac:dyDescent="0.25"/>
    <row r="194" s="207" customFormat="1" x14ac:dyDescent="0.25"/>
    <row r="195" s="207" customFormat="1" x14ac:dyDescent="0.25"/>
    <row r="196" s="207" customFormat="1" x14ac:dyDescent="0.25"/>
    <row r="197" s="207" customFormat="1" x14ac:dyDescent="0.25"/>
    <row r="198" s="207" customFormat="1" x14ac:dyDescent="0.25"/>
    <row r="199" s="207" customFormat="1" x14ac:dyDescent="0.25"/>
    <row r="200" s="207" customFormat="1" x14ac:dyDescent="0.25"/>
    <row r="201" s="207" customFormat="1" x14ac:dyDescent="0.25"/>
    <row r="202" s="207" customFormat="1" x14ac:dyDescent="0.25"/>
    <row r="203" s="207" customFormat="1" x14ac:dyDescent="0.25"/>
    <row r="204" s="207" customFormat="1" x14ac:dyDescent="0.25"/>
    <row r="205" s="207" customFormat="1" x14ac:dyDescent="0.25"/>
    <row r="206" s="207" customFormat="1" x14ac:dyDescent="0.25"/>
    <row r="207" s="207" customFormat="1" x14ac:dyDescent="0.25"/>
    <row r="208" s="207" customFormat="1" x14ac:dyDescent="0.25"/>
    <row r="209" s="207" customFormat="1" x14ac:dyDescent="0.25"/>
    <row r="210" s="207" customFormat="1" x14ac:dyDescent="0.25"/>
    <row r="211" s="207" customFormat="1" x14ac:dyDescent="0.25"/>
    <row r="212" s="207" customFormat="1" x14ac:dyDescent="0.25"/>
    <row r="213" s="207" customFormat="1" x14ac:dyDescent="0.25"/>
    <row r="214" s="207" customFormat="1" x14ac:dyDescent="0.25"/>
    <row r="215" s="207" customFormat="1" x14ac:dyDescent="0.25"/>
    <row r="216" s="207" customFormat="1" x14ac:dyDescent="0.25"/>
    <row r="217" s="207" customFormat="1" x14ac:dyDescent="0.25"/>
    <row r="218" s="207" customFormat="1" x14ac:dyDescent="0.25"/>
    <row r="219" s="207" customFormat="1" x14ac:dyDescent="0.25"/>
    <row r="220" s="207" customFormat="1" x14ac:dyDescent="0.25"/>
    <row r="221" s="207" customFormat="1" x14ac:dyDescent="0.25"/>
    <row r="222" s="207" customFormat="1" x14ac:dyDescent="0.25"/>
    <row r="223" s="207" customFormat="1" x14ac:dyDescent="0.25"/>
    <row r="224" s="207" customFormat="1" x14ac:dyDescent="0.25"/>
    <row r="225" s="207" customFormat="1" x14ac:dyDescent="0.25"/>
    <row r="226" s="207" customFormat="1" x14ac:dyDescent="0.25"/>
    <row r="227" s="207" customFormat="1" x14ac:dyDescent="0.25"/>
    <row r="228" s="207" customFormat="1" x14ac:dyDescent="0.25"/>
    <row r="229" s="207" customFormat="1" x14ac:dyDescent="0.25"/>
    <row r="230" s="207" customFormat="1" x14ac:dyDescent="0.25"/>
    <row r="231" s="207" customFormat="1" x14ac:dyDescent="0.25"/>
    <row r="232" s="207" customFormat="1" x14ac:dyDescent="0.25"/>
    <row r="233" s="207" customFormat="1" x14ac:dyDescent="0.25"/>
    <row r="234" s="207" customFormat="1" x14ac:dyDescent="0.25"/>
    <row r="235" s="207" customFormat="1" x14ac:dyDescent="0.25"/>
    <row r="236" s="207" customFormat="1" x14ac:dyDescent="0.25"/>
    <row r="237" s="207" customFormat="1" x14ac:dyDescent="0.25"/>
    <row r="238" s="207" customFormat="1" x14ac:dyDescent="0.25"/>
    <row r="239" s="207" customFormat="1" x14ac:dyDescent="0.25"/>
    <row r="240" s="207" customFormat="1" x14ac:dyDescent="0.25"/>
    <row r="241" s="207" customFormat="1" x14ac:dyDescent="0.25"/>
    <row r="242" s="207" customFormat="1" x14ac:dyDescent="0.25"/>
    <row r="243" s="207" customFormat="1" x14ac:dyDescent="0.25"/>
    <row r="244" s="207" customFormat="1" x14ac:dyDescent="0.25"/>
    <row r="245" s="207" customFormat="1" x14ac:dyDescent="0.25"/>
    <row r="246" s="207" customFormat="1" x14ac:dyDescent="0.25"/>
    <row r="247" s="207" customFormat="1" x14ac:dyDescent="0.25"/>
    <row r="248" s="207" customFormat="1" x14ac:dyDescent="0.25"/>
    <row r="249" s="207" customFormat="1" x14ac:dyDescent="0.25"/>
    <row r="250" s="207" customFormat="1" x14ac:dyDescent="0.25"/>
    <row r="251" s="207" customFormat="1" x14ac:dyDescent="0.25"/>
    <row r="252" s="207" customFormat="1" x14ac:dyDescent="0.25"/>
    <row r="253" s="207" customFormat="1" x14ac:dyDescent="0.25"/>
    <row r="254" s="207" customFormat="1" x14ac:dyDescent="0.25"/>
    <row r="255" s="207" customFormat="1" x14ac:dyDescent="0.25"/>
    <row r="256" s="207" customFormat="1" x14ac:dyDescent="0.25"/>
    <row r="257" s="207" customFormat="1" x14ac:dyDescent="0.25"/>
    <row r="258" s="207" customFormat="1" x14ac:dyDescent="0.25"/>
    <row r="259" s="207" customFormat="1" x14ac:dyDescent="0.25"/>
    <row r="260" s="207" customFormat="1" x14ac:dyDescent="0.25"/>
    <row r="261" s="207" customFormat="1" x14ac:dyDescent="0.25"/>
    <row r="262" s="207" customFormat="1" x14ac:dyDescent="0.25"/>
    <row r="263" s="207" customFormat="1" x14ac:dyDescent="0.25"/>
    <row r="264" s="207" customFormat="1" x14ac:dyDescent="0.25"/>
    <row r="265" s="207" customFormat="1" x14ac:dyDescent="0.25"/>
    <row r="266" s="207" customFormat="1" x14ac:dyDescent="0.25"/>
    <row r="267" s="207" customFormat="1" x14ac:dyDescent="0.25"/>
    <row r="268" s="207" customFormat="1" x14ac:dyDescent="0.25"/>
    <row r="269" s="207" customFormat="1" x14ac:dyDescent="0.25"/>
    <row r="270" s="207" customFormat="1" x14ac:dyDescent="0.25"/>
    <row r="271" s="207" customFormat="1" x14ac:dyDescent="0.25"/>
    <row r="272" s="207" customFormat="1" x14ac:dyDescent="0.25"/>
    <row r="273" s="207" customFormat="1" x14ac:dyDescent="0.25"/>
    <row r="274" s="207" customFormat="1" x14ac:dyDescent="0.25"/>
    <row r="275" s="207" customFormat="1" x14ac:dyDescent="0.25"/>
    <row r="276" s="207" customFormat="1" x14ac:dyDescent="0.25"/>
    <row r="277" s="207" customFormat="1" x14ac:dyDescent="0.25"/>
    <row r="278" s="207" customFormat="1" x14ac:dyDescent="0.25"/>
    <row r="279" s="207" customFormat="1" x14ac:dyDescent="0.25"/>
    <row r="280" s="207" customFormat="1" x14ac:dyDescent="0.25"/>
    <row r="281" s="207" customFormat="1" x14ac:dyDescent="0.25"/>
    <row r="282" s="207" customFormat="1" x14ac:dyDescent="0.25"/>
    <row r="283" s="207" customFormat="1" x14ac:dyDescent="0.25"/>
    <row r="284" s="207" customFormat="1" x14ac:dyDescent="0.25"/>
    <row r="285" s="207" customFormat="1" x14ac:dyDescent="0.25"/>
    <row r="286" s="207" customFormat="1" x14ac:dyDescent="0.25"/>
    <row r="287" s="207" customFormat="1" x14ac:dyDescent="0.25"/>
    <row r="288" s="207" customFormat="1" x14ac:dyDescent="0.25"/>
    <row r="289" s="207" customFormat="1" x14ac:dyDescent="0.25"/>
    <row r="290" s="207" customFormat="1" x14ac:dyDescent="0.25"/>
    <row r="291" s="207" customFormat="1" x14ac:dyDescent="0.25"/>
    <row r="292" s="207" customFormat="1" x14ac:dyDescent="0.25"/>
    <row r="293" s="207" customFormat="1" x14ac:dyDescent="0.25"/>
    <row r="294" s="207" customFormat="1" x14ac:dyDescent="0.25"/>
    <row r="295" s="207" customFormat="1" x14ac:dyDescent="0.25"/>
    <row r="296" s="207" customFormat="1" x14ac:dyDescent="0.25"/>
    <row r="297" s="207" customFormat="1" x14ac:dyDescent="0.25"/>
    <row r="298" s="207" customFormat="1" x14ac:dyDescent="0.25"/>
    <row r="299" s="207" customFormat="1" x14ac:dyDescent="0.25"/>
    <row r="300" s="207" customFormat="1" x14ac:dyDescent="0.25"/>
    <row r="301" s="207" customFormat="1" x14ac:dyDescent="0.25"/>
    <row r="302" s="207" customFormat="1" x14ac:dyDescent="0.25"/>
    <row r="303" s="207" customFormat="1" x14ac:dyDescent="0.25"/>
    <row r="304" s="207" customFormat="1" x14ac:dyDescent="0.25"/>
    <row r="305" s="207" customFormat="1" x14ac:dyDescent="0.25"/>
    <row r="306" s="207" customFormat="1" x14ac:dyDescent="0.25"/>
    <row r="307" s="207" customFormat="1" x14ac:dyDescent="0.25"/>
    <row r="308" s="207" customFormat="1" x14ac:dyDescent="0.25"/>
    <row r="309" s="207" customFormat="1" x14ac:dyDescent="0.25"/>
    <row r="310" s="207" customFormat="1" x14ac:dyDescent="0.25"/>
    <row r="311" s="207" customFormat="1" x14ac:dyDescent="0.25"/>
    <row r="312" s="207" customFormat="1" x14ac:dyDescent="0.25"/>
    <row r="313" s="207" customFormat="1" x14ac:dyDescent="0.25"/>
    <row r="314" s="207" customFormat="1" x14ac:dyDescent="0.25"/>
    <row r="315" s="207" customFormat="1" x14ac:dyDescent="0.25"/>
    <row r="316" s="207" customFormat="1" x14ac:dyDescent="0.25"/>
    <row r="317" s="207" customFormat="1" x14ac:dyDescent="0.25"/>
    <row r="318" s="207" customFormat="1" x14ac:dyDescent="0.25"/>
    <row r="319" s="207" customFormat="1" x14ac:dyDescent="0.25"/>
    <row r="320" s="207" customFormat="1" x14ac:dyDescent="0.25"/>
    <row r="321" s="207" customFormat="1" x14ac:dyDescent="0.25"/>
    <row r="322" s="207" customFormat="1" x14ac:dyDescent="0.25"/>
    <row r="323" s="207" customFormat="1" x14ac:dyDescent="0.25"/>
    <row r="324" s="207" customFormat="1" x14ac:dyDescent="0.25"/>
    <row r="325" s="207" customFormat="1" x14ac:dyDescent="0.25"/>
    <row r="326" s="207" customFormat="1" x14ac:dyDescent="0.25"/>
    <row r="327" s="207" customFormat="1" x14ac:dyDescent="0.25"/>
    <row r="328" s="207" customFormat="1" x14ac:dyDescent="0.25"/>
    <row r="329" s="207" customFormat="1" x14ac:dyDescent="0.25"/>
    <row r="330" s="207" customFormat="1" x14ac:dyDescent="0.25"/>
    <row r="331" s="207" customFormat="1" x14ac:dyDescent="0.25"/>
    <row r="332" s="207" customFormat="1" x14ac:dyDescent="0.25"/>
    <row r="333" s="207" customFormat="1" x14ac:dyDescent="0.25"/>
    <row r="334" s="207" customFormat="1" x14ac:dyDescent="0.25"/>
    <row r="335" s="207" customFormat="1" x14ac:dyDescent="0.25"/>
    <row r="336" s="207" customFormat="1" x14ac:dyDescent="0.25"/>
    <row r="337" s="207" customFormat="1" x14ac:dyDescent="0.25"/>
    <row r="338" s="207" customFormat="1" x14ac:dyDescent="0.25"/>
    <row r="339" s="207" customFormat="1" x14ac:dyDescent="0.25"/>
    <row r="340" s="207" customFormat="1" x14ac:dyDescent="0.25"/>
    <row r="341" s="207" customFormat="1" x14ac:dyDescent="0.25"/>
    <row r="342" s="207" customFormat="1" x14ac:dyDescent="0.25"/>
    <row r="343" s="207" customFormat="1" x14ac:dyDescent="0.25"/>
    <row r="344" s="207" customFormat="1" x14ac:dyDescent="0.25"/>
    <row r="345" s="207" customFormat="1" x14ac:dyDescent="0.25"/>
    <row r="346" s="207" customFormat="1" x14ac:dyDescent="0.25"/>
    <row r="347" s="207" customFormat="1" x14ac:dyDescent="0.25"/>
    <row r="348" s="207" customFormat="1" x14ac:dyDescent="0.25"/>
    <row r="349" s="207" customFormat="1" x14ac:dyDescent="0.25"/>
    <row r="350" s="207" customFormat="1" x14ac:dyDescent="0.25"/>
    <row r="351" s="207" customFormat="1" x14ac:dyDescent="0.25"/>
    <row r="352" s="207" customFormat="1" x14ac:dyDescent="0.25"/>
    <row r="353" s="207" customFormat="1" x14ac:dyDescent="0.25"/>
    <row r="354" s="207" customFormat="1" x14ac:dyDescent="0.25"/>
    <row r="355" s="207" customFormat="1" x14ac:dyDescent="0.25"/>
    <row r="356" s="207" customFormat="1" x14ac:dyDescent="0.25"/>
    <row r="357" s="207" customFormat="1" x14ac:dyDescent="0.25"/>
    <row r="358" s="207" customFormat="1" x14ac:dyDescent="0.25"/>
    <row r="359" s="207" customFormat="1" x14ac:dyDescent="0.25"/>
    <row r="360" s="207" customFormat="1" x14ac:dyDescent="0.25"/>
    <row r="361" s="207" customFormat="1" x14ac:dyDescent="0.25"/>
    <row r="362" s="207" customFormat="1" x14ac:dyDescent="0.25"/>
    <row r="363" s="207" customFormat="1" x14ac:dyDescent="0.25"/>
    <row r="364" s="207" customFormat="1" x14ac:dyDescent="0.25"/>
    <row r="365" s="207" customFormat="1" x14ac:dyDescent="0.25"/>
    <row r="366" s="207" customFormat="1" x14ac:dyDescent="0.25"/>
    <row r="367" s="207" customFormat="1" x14ac:dyDescent="0.25"/>
    <row r="368" s="207" customFormat="1" x14ac:dyDescent="0.25"/>
    <row r="369" s="207" customFormat="1" x14ac:dyDescent="0.25"/>
    <row r="370" s="207" customFormat="1" x14ac:dyDescent="0.25"/>
    <row r="371" s="207" customFormat="1" x14ac:dyDescent="0.25"/>
    <row r="372" s="207" customFormat="1" x14ac:dyDescent="0.25"/>
    <row r="373" s="207" customFormat="1" x14ac:dyDescent="0.25"/>
    <row r="374" s="207" customFormat="1" x14ac:dyDescent="0.25"/>
    <row r="375" s="207" customFormat="1" x14ac:dyDescent="0.25"/>
    <row r="376" s="207" customFormat="1" x14ac:dyDescent="0.25"/>
    <row r="377" s="207" customFormat="1" x14ac:dyDescent="0.25"/>
    <row r="378" s="207" customFormat="1" x14ac:dyDescent="0.25"/>
    <row r="379" s="207" customFormat="1" x14ac:dyDescent="0.25"/>
    <row r="380" s="207" customFormat="1" x14ac:dyDescent="0.25"/>
    <row r="381" s="207" customFormat="1" x14ac:dyDescent="0.25"/>
    <row r="382" s="207" customFormat="1" x14ac:dyDescent="0.25"/>
    <row r="383" s="207" customFormat="1" x14ac:dyDescent="0.25"/>
    <row r="384" s="207" customFormat="1" x14ac:dyDescent="0.25"/>
    <row r="385" s="207" customFormat="1" x14ac:dyDescent="0.25"/>
    <row r="386" s="207" customFormat="1" x14ac:dyDescent="0.25"/>
    <row r="387" s="207" customFormat="1" x14ac:dyDescent="0.25"/>
    <row r="388" s="207" customFormat="1" x14ac:dyDescent="0.25"/>
    <row r="389" s="207" customFormat="1" x14ac:dyDescent="0.25"/>
    <row r="390" s="207" customFormat="1" x14ac:dyDescent="0.25"/>
    <row r="391" s="207" customFormat="1" x14ac:dyDescent="0.25"/>
    <row r="392" s="207" customFormat="1" x14ac:dyDescent="0.25"/>
    <row r="393" s="207" customFormat="1" x14ac:dyDescent="0.25"/>
    <row r="394" s="207" customFormat="1" x14ac:dyDescent="0.25"/>
    <row r="395" s="207" customFormat="1" x14ac:dyDescent="0.25"/>
    <row r="396" s="207" customFormat="1" x14ac:dyDescent="0.25"/>
    <row r="397" s="207" customFormat="1" x14ac:dyDescent="0.25"/>
    <row r="398" s="207" customFormat="1" x14ac:dyDescent="0.25"/>
    <row r="399" s="207" customFormat="1" x14ac:dyDescent="0.25"/>
    <row r="400" s="207" customFormat="1" x14ac:dyDescent="0.25"/>
    <row r="401" s="207" customFormat="1" x14ac:dyDescent="0.25"/>
    <row r="402" s="207" customFormat="1" x14ac:dyDescent="0.25"/>
    <row r="403" s="207" customFormat="1" x14ac:dyDescent="0.25"/>
    <row r="404" s="207" customFormat="1" x14ac:dyDescent="0.25"/>
    <row r="405" s="207" customFormat="1" x14ac:dyDescent="0.25"/>
    <row r="406" s="207" customFormat="1" x14ac:dyDescent="0.25"/>
    <row r="407" s="207" customFormat="1" x14ac:dyDescent="0.25"/>
    <row r="408" s="207" customFormat="1" x14ac:dyDescent="0.25"/>
    <row r="409" s="207" customFormat="1" x14ac:dyDescent="0.25"/>
    <row r="410" s="207" customFormat="1" x14ac:dyDescent="0.25"/>
    <row r="411" s="207" customFormat="1" x14ac:dyDescent="0.25"/>
    <row r="412" s="207" customFormat="1" x14ac:dyDescent="0.25"/>
    <row r="413" s="207" customFormat="1" x14ac:dyDescent="0.25"/>
    <row r="414" s="207" customFormat="1" x14ac:dyDescent="0.25"/>
    <row r="415" s="207" customFormat="1" x14ac:dyDescent="0.25"/>
    <row r="416" s="207" customFormat="1" x14ac:dyDescent="0.25"/>
    <row r="417" s="207" customFormat="1" x14ac:dyDescent="0.25"/>
    <row r="418" s="207" customFormat="1" x14ac:dyDescent="0.25"/>
    <row r="419" s="207" customFormat="1" x14ac:dyDescent="0.25"/>
    <row r="420" s="207" customFormat="1" x14ac:dyDescent="0.25"/>
    <row r="421" s="207" customFormat="1" x14ac:dyDescent="0.25"/>
    <row r="422" s="207" customFormat="1" x14ac:dyDescent="0.25"/>
    <row r="423" s="207" customFormat="1" x14ac:dyDescent="0.25"/>
    <row r="424" s="207" customFormat="1" x14ac:dyDescent="0.25"/>
    <row r="425" s="207" customFormat="1" x14ac:dyDescent="0.25"/>
    <row r="426" s="207" customFormat="1" x14ac:dyDescent="0.25"/>
    <row r="427" s="207" customFormat="1" x14ac:dyDescent="0.25"/>
    <row r="428" s="207" customFormat="1" x14ac:dyDescent="0.25"/>
    <row r="429" s="207" customFormat="1" x14ac:dyDescent="0.25"/>
    <row r="430" s="207" customFormat="1" x14ac:dyDescent="0.25"/>
    <row r="431" s="207" customFormat="1" x14ac:dyDescent="0.25"/>
    <row r="432" s="207" customFormat="1" x14ac:dyDescent="0.25"/>
    <row r="433" s="207" customFormat="1" x14ac:dyDescent="0.25"/>
    <row r="434" s="207" customFormat="1" x14ac:dyDescent="0.25"/>
    <row r="435" s="207" customFormat="1" x14ac:dyDescent="0.25"/>
    <row r="436" s="207" customFormat="1" x14ac:dyDescent="0.25"/>
    <row r="437" s="207" customFormat="1" x14ac:dyDescent="0.25"/>
    <row r="438" s="207" customFormat="1" x14ac:dyDescent="0.25"/>
    <row r="439" s="207" customFormat="1" x14ac:dyDescent="0.25"/>
    <row r="440" s="207" customFormat="1" x14ac:dyDescent="0.25"/>
    <row r="441" s="207" customFormat="1" x14ac:dyDescent="0.25"/>
    <row r="442" s="207" customFormat="1" x14ac:dyDescent="0.25"/>
    <row r="443" s="207" customFormat="1" x14ac:dyDescent="0.25"/>
    <row r="444" s="207" customFormat="1" x14ac:dyDescent="0.25"/>
    <row r="445" s="207" customFormat="1" x14ac:dyDescent="0.25"/>
    <row r="446" s="207" customFormat="1" x14ac:dyDescent="0.25"/>
    <row r="447" s="207" customFormat="1" x14ac:dyDescent="0.25"/>
    <row r="448" s="207" customFormat="1" x14ac:dyDescent="0.25"/>
    <row r="449" s="207" customFormat="1" x14ac:dyDescent="0.25"/>
    <row r="450" s="207" customFormat="1" x14ac:dyDescent="0.25"/>
    <row r="451" s="207" customFormat="1" x14ac:dyDescent="0.25"/>
    <row r="452" s="207" customFormat="1" x14ac:dyDescent="0.25"/>
    <row r="453" s="207" customFormat="1" x14ac:dyDescent="0.25"/>
    <row r="454" s="207" customFormat="1" x14ac:dyDescent="0.25"/>
    <row r="455" s="207" customFormat="1" x14ac:dyDescent="0.25"/>
    <row r="456" s="207" customFormat="1" x14ac:dyDescent="0.25"/>
    <row r="457" s="207" customFormat="1" x14ac:dyDescent="0.25"/>
    <row r="458" s="207" customFormat="1" x14ac:dyDescent="0.25"/>
    <row r="459" s="207" customFormat="1" x14ac:dyDescent="0.25"/>
    <row r="460" s="207" customFormat="1" x14ac:dyDescent="0.25"/>
    <row r="461" s="207" customFormat="1" x14ac:dyDescent="0.25"/>
    <row r="462" s="207" customFormat="1" x14ac:dyDescent="0.25"/>
    <row r="463" s="207" customFormat="1" x14ac:dyDescent="0.25"/>
    <row r="464" s="207" customFormat="1" x14ac:dyDescent="0.25"/>
    <row r="465" s="207" customFormat="1" x14ac:dyDescent="0.25"/>
    <row r="466" s="207" customFormat="1" x14ac:dyDescent="0.25"/>
    <row r="467" s="207" customFormat="1" x14ac:dyDescent="0.25"/>
    <row r="468" s="207" customFormat="1" x14ac:dyDescent="0.25"/>
    <row r="469" s="207" customFormat="1" x14ac:dyDescent="0.25"/>
    <row r="470" s="207" customFormat="1" x14ac:dyDescent="0.25"/>
    <row r="471" s="207" customFormat="1" x14ac:dyDescent="0.25"/>
    <row r="472" s="207" customFormat="1" x14ac:dyDescent="0.25"/>
    <row r="473" s="207" customFormat="1" x14ac:dyDescent="0.25"/>
    <row r="474" s="207" customFormat="1" x14ac:dyDescent="0.25"/>
    <row r="475" s="207" customFormat="1" x14ac:dyDescent="0.25"/>
    <row r="476" s="207" customFormat="1" x14ac:dyDescent="0.25"/>
    <row r="477" s="207" customFormat="1" x14ac:dyDescent="0.25"/>
    <row r="478" s="207" customFormat="1" x14ac:dyDescent="0.25"/>
    <row r="479" s="207" customFormat="1" x14ac:dyDescent="0.25"/>
    <row r="480" s="207" customFormat="1" x14ac:dyDescent="0.25"/>
    <row r="481" s="207" customFormat="1" x14ac:dyDescent="0.25"/>
    <row r="482" s="207" customFormat="1" x14ac:dyDescent="0.25"/>
    <row r="483" s="207" customFormat="1" x14ac:dyDescent="0.25"/>
    <row r="484" s="207" customFormat="1" x14ac:dyDescent="0.25"/>
    <row r="485" s="207" customFormat="1" x14ac:dyDescent="0.25"/>
    <row r="486" s="207" customFormat="1" x14ac:dyDescent="0.25"/>
    <row r="487" s="207" customFormat="1" x14ac:dyDescent="0.25"/>
    <row r="488" s="207" customFormat="1" x14ac:dyDescent="0.25"/>
    <row r="489" s="207" customFormat="1" x14ac:dyDescent="0.25"/>
    <row r="490" s="207" customFormat="1" x14ac:dyDescent="0.25"/>
    <row r="491" s="207" customFormat="1" x14ac:dyDescent="0.25"/>
    <row r="492" s="207" customFormat="1" x14ac:dyDescent="0.25"/>
    <row r="493" s="207" customFormat="1" x14ac:dyDescent="0.25"/>
    <row r="494" s="207" customFormat="1" x14ac:dyDescent="0.25"/>
    <row r="495" s="207" customFormat="1" x14ac:dyDescent="0.25"/>
    <row r="496" s="207" customFormat="1" x14ac:dyDescent="0.25"/>
    <row r="497" s="207" customFormat="1" x14ac:dyDescent="0.25"/>
    <row r="498" s="207" customFormat="1" x14ac:dyDescent="0.25"/>
    <row r="499" s="207" customFormat="1" x14ac:dyDescent="0.25"/>
    <row r="500" s="207" customFormat="1" x14ac:dyDescent="0.25"/>
    <row r="501" s="207" customFormat="1" x14ac:dyDescent="0.25"/>
    <row r="502" s="207" customFormat="1" x14ac:dyDescent="0.25"/>
    <row r="503" s="207" customFormat="1" x14ac:dyDescent="0.25"/>
    <row r="504" s="207" customFormat="1" x14ac:dyDescent="0.25"/>
    <row r="505" s="207" customFormat="1" x14ac:dyDescent="0.25"/>
    <row r="506" s="207" customFormat="1" x14ac:dyDescent="0.25"/>
    <row r="507" s="207" customFormat="1" x14ac:dyDescent="0.25"/>
    <row r="508" s="207" customFormat="1" x14ac:dyDescent="0.25"/>
    <row r="509" s="207" customFormat="1" x14ac:dyDescent="0.25"/>
    <row r="510" s="207" customFormat="1" x14ac:dyDescent="0.25"/>
    <row r="511" s="207" customFormat="1" x14ac:dyDescent="0.25"/>
    <row r="512" s="207" customFormat="1" x14ac:dyDescent="0.25"/>
    <row r="513" s="207" customFormat="1" x14ac:dyDescent="0.25"/>
    <row r="514" s="207" customFormat="1" x14ac:dyDescent="0.25"/>
    <row r="515" s="207" customFormat="1" x14ac:dyDescent="0.25"/>
    <row r="516" s="207" customFormat="1" x14ac:dyDescent="0.25"/>
    <row r="517" s="207" customFormat="1" x14ac:dyDescent="0.25"/>
    <row r="518" s="207" customFormat="1" x14ac:dyDescent="0.25"/>
    <row r="519" s="207" customFormat="1" x14ac:dyDescent="0.25"/>
    <row r="520" s="207" customFormat="1" x14ac:dyDescent="0.25"/>
    <row r="521" s="207" customFormat="1" x14ac:dyDescent="0.25"/>
    <row r="522" s="207" customFormat="1" x14ac:dyDescent="0.25"/>
    <row r="523" s="207" customFormat="1" x14ac:dyDescent="0.25"/>
    <row r="524" s="207" customFormat="1" x14ac:dyDescent="0.25"/>
    <row r="525" s="207" customFormat="1" x14ac:dyDescent="0.25"/>
    <row r="526" s="207" customFormat="1" x14ac:dyDescent="0.25"/>
    <row r="527" s="207" customFormat="1" x14ac:dyDescent="0.25"/>
    <row r="528" s="207" customFormat="1" x14ac:dyDescent="0.25"/>
    <row r="529" s="207" customFormat="1" x14ac:dyDescent="0.25"/>
    <row r="530" s="207" customFormat="1" x14ac:dyDescent="0.25"/>
    <row r="531" s="207" customFormat="1" x14ac:dyDescent="0.25"/>
    <row r="532" s="207" customFormat="1" x14ac:dyDescent="0.25"/>
    <row r="533" s="207" customFormat="1" x14ac:dyDescent="0.25"/>
    <row r="534" s="207" customFormat="1" x14ac:dyDescent="0.25"/>
    <row r="535" s="207" customFormat="1" x14ac:dyDescent="0.25"/>
    <row r="536" s="207" customFormat="1" x14ac:dyDescent="0.25"/>
    <row r="537" s="207" customFormat="1" x14ac:dyDescent="0.25"/>
    <row r="538" s="207" customFormat="1" x14ac:dyDescent="0.25"/>
    <row r="539" s="207" customFormat="1" x14ac:dyDescent="0.25"/>
    <row r="540" s="207" customFormat="1" x14ac:dyDescent="0.25"/>
    <row r="541" s="207" customFormat="1" x14ac:dyDescent="0.25"/>
    <row r="542" s="207" customFormat="1" x14ac:dyDescent="0.25"/>
    <row r="543" s="207" customFormat="1" x14ac:dyDescent="0.25"/>
    <row r="544" s="207" customFormat="1" x14ac:dyDescent="0.25"/>
    <row r="545" s="207" customFormat="1" x14ac:dyDescent="0.25"/>
    <row r="546" s="207" customFormat="1" x14ac:dyDescent="0.25"/>
    <row r="547" s="207" customFormat="1" x14ac:dyDescent="0.25"/>
    <row r="548" s="207" customFormat="1" x14ac:dyDescent="0.25"/>
    <row r="549" s="207" customFormat="1" x14ac:dyDescent="0.25"/>
    <row r="550" s="207" customFormat="1" x14ac:dyDescent="0.25"/>
    <row r="551" s="207" customFormat="1" x14ac:dyDescent="0.25"/>
    <row r="552" s="207" customFormat="1" x14ac:dyDescent="0.25"/>
    <row r="553" s="207" customFormat="1" x14ac:dyDescent="0.25"/>
    <row r="554" s="207" customFormat="1" x14ac:dyDescent="0.25"/>
    <row r="555" s="207" customFormat="1" x14ac:dyDescent="0.25"/>
    <row r="556" s="207" customFormat="1" x14ac:dyDescent="0.25"/>
    <row r="557" s="207" customFormat="1" x14ac:dyDescent="0.25"/>
    <row r="558" s="207" customFormat="1" x14ac:dyDescent="0.25"/>
    <row r="559" s="207" customFormat="1" x14ac:dyDescent="0.25"/>
    <row r="560" s="207" customFormat="1" x14ac:dyDescent="0.25"/>
    <row r="561" s="207" customFormat="1" x14ac:dyDescent="0.25"/>
    <row r="562" s="207" customFormat="1" x14ac:dyDescent="0.25"/>
    <row r="563" s="207" customFormat="1" x14ac:dyDescent="0.25"/>
    <row r="564" s="207" customFormat="1" x14ac:dyDescent="0.25"/>
    <row r="565" s="207" customFormat="1" x14ac:dyDescent="0.25"/>
    <row r="566" s="207" customFormat="1" x14ac:dyDescent="0.25"/>
    <row r="567" s="207" customFormat="1" x14ac:dyDescent="0.25"/>
    <row r="568" s="207" customFormat="1" x14ac:dyDescent="0.25"/>
    <row r="569" s="207" customFormat="1" x14ac:dyDescent="0.25"/>
    <row r="570" s="207" customFormat="1" x14ac:dyDescent="0.25"/>
    <row r="571" s="207" customFormat="1" x14ac:dyDescent="0.25"/>
    <row r="572" s="207" customFormat="1" x14ac:dyDescent="0.25"/>
    <row r="573" s="207" customFormat="1" x14ac:dyDescent="0.25"/>
    <row r="574" s="207" customFormat="1" x14ac:dyDescent="0.25"/>
    <row r="575" s="207" customFormat="1" x14ac:dyDescent="0.25"/>
    <row r="576" s="207" customFormat="1" x14ac:dyDescent="0.25"/>
    <row r="577" s="207" customFormat="1" x14ac:dyDescent="0.25"/>
    <row r="578" s="207" customFormat="1" x14ac:dyDescent="0.25"/>
    <row r="579" s="207" customFormat="1" x14ac:dyDescent="0.25"/>
    <row r="580" s="207" customFormat="1" x14ac:dyDescent="0.25"/>
    <row r="581" s="207" customFormat="1" x14ac:dyDescent="0.25"/>
    <row r="582" s="207" customFormat="1" x14ac:dyDescent="0.25"/>
    <row r="583" s="207" customFormat="1" x14ac:dyDescent="0.25"/>
    <row r="584" s="207" customFormat="1" x14ac:dyDescent="0.25"/>
    <row r="585" s="207" customFormat="1" x14ac:dyDescent="0.25"/>
    <row r="586" s="207" customFormat="1" x14ac:dyDescent="0.25"/>
    <row r="587" s="207" customFormat="1" x14ac:dyDescent="0.25"/>
    <row r="588" s="207" customFormat="1" x14ac:dyDescent="0.25"/>
    <row r="589" s="207" customFormat="1" x14ac:dyDescent="0.25"/>
    <row r="590" s="207" customFormat="1" x14ac:dyDescent="0.25"/>
    <row r="591" s="207" customFormat="1" x14ac:dyDescent="0.25"/>
    <row r="592" s="207" customFormat="1" x14ac:dyDescent="0.25"/>
    <row r="593" s="207" customFormat="1" x14ac:dyDescent="0.25"/>
    <row r="594" s="207" customFormat="1" x14ac:dyDescent="0.25"/>
    <row r="595" s="207" customFormat="1" x14ac:dyDescent="0.25"/>
    <row r="596" s="207" customFormat="1" x14ac:dyDescent="0.25"/>
    <row r="597" s="207" customFormat="1" x14ac:dyDescent="0.25"/>
    <row r="598" s="207" customFormat="1" x14ac:dyDescent="0.25"/>
    <row r="599" s="207" customFormat="1" x14ac:dyDescent="0.25"/>
    <row r="600" s="207" customFormat="1" x14ac:dyDescent="0.25"/>
    <row r="601" s="207" customFormat="1" x14ac:dyDescent="0.25"/>
    <row r="602" s="207" customFormat="1" x14ac:dyDescent="0.25"/>
    <row r="603" s="207" customFormat="1" x14ac:dyDescent="0.25"/>
    <row r="604" s="207" customFormat="1" x14ac:dyDescent="0.25"/>
    <row r="605" s="207" customFormat="1" x14ac:dyDescent="0.25"/>
    <row r="606" s="207" customFormat="1" x14ac:dyDescent="0.25"/>
    <row r="607" s="207" customFormat="1" x14ac:dyDescent="0.25"/>
    <row r="608" s="207" customFormat="1" x14ac:dyDescent="0.25"/>
    <row r="609" s="207" customFormat="1" x14ac:dyDescent="0.25"/>
    <row r="610" s="207" customFormat="1" x14ac:dyDescent="0.25"/>
    <row r="611" s="207" customFormat="1" x14ac:dyDescent="0.25"/>
    <row r="612" s="207" customFormat="1" x14ac:dyDescent="0.25"/>
    <row r="613" s="207" customFormat="1" x14ac:dyDescent="0.25"/>
    <row r="614" s="207" customFormat="1" x14ac:dyDescent="0.25"/>
    <row r="615" s="207" customFormat="1" x14ac:dyDescent="0.25"/>
    <row r="616" s="207" customFormat="1" x14ac:dyDescent="0.25"/>
    <row r="617" s="207" customFormat="1" x14ac:dyDescent="0.25"/>
    <row r="618" s="207" customFormat="1" x14ac:dyDescent="0.25"/>
    <row r="619" s="207" customFormat="1" x14ac:dyDescent="0.25"/>
    <row r="620" s="207" customFormat="1" x14ac:dyDescent="0.25"/>
    <row r="621" s="207" customFormat="1" x14ac:dyDescent="0.25"/>
    <row r="622" s="207" customFormat="1" x14ac:dyDescent="0.25"/>
    <row r="623" s="207" customFormat="1" x14ac:dyDescent="0.25"/>
    <row r="624" s="207" customFormat="1" x14ac:dyDescent="0.25"/>
    <row r="625" s="207" customFormat="1" x14ac:dyDescent="0.25"/>
    <row r="626" s="207" customFormat="1" x14ac:dyDescent="0.25"/>
    <row r="627" s="207" customFormat="1" x14ac:dyDescent="0.25"/>
    <row r="628" s="207" customFormat="1" x14ac:dyDescent="0.25"/>
    <row r="629" s="207" customFormat="1" x14ac:dyDescent="0.25"/>
    <row r="630" s="207" customFormat="1" x14ac:dyDescent="0.25"/>
    <row r="631" s="207" customFormat="1" x14ac:dyDescent="0.25"/>
    <row r="632" s="207" customFormat="1" x14ac:dyDescent="0.25"/>
    <row r="633" s="207" customFormat="1" x14ac:dyDescent="0.25"/>
    <row r="634" s="207" customFormat="1" x14ac:dyDescent="0.25"/>
    <row r="635" s="207" customFormat="1" x14ac:dyDescent="0.25"/>
    <row r="636" s="207" customFormat="1" x14ac:dyDescent="0.25"/>
    <row r="637" s="207" customFormat="1" x14ac:dyDescent="0.25"/>
    <row r="638" s="207" customFormat="1" x14ac:dyDescent="0.25"/>
    <row r="639" s="207" customFormat="1" x14ac:dyDescent="0.25"/>
    <row r="640" s="207" customFormat="1" x14ac:dyDescent="0.25"/>
    <row r="641" s="207" customFormat="1" x14ac:dyDescent="0.25"/>
    <row r="642" s="207" customFormat="1" x14ac:dyDescent="0.25"/>
    <row r="643" s="207" customFormat="1" x14ac:dyDescent="0.25"/>
    <row r="644" s="207" customFormat="1" x14ac:dyDescent="0.25"/>
    <row r="645" s="207" customFormat="1" x14ac:dyDescent="0.25"/>
    <row r="646" s="207" customFormat="1" x14ac:dyDescent="0.25"/>
    <row r="647" s="207" customFormat="1" x14ac:dyDescent="0.25"/>
    <row r="648" s="207" customFormat="1" x14ac:dyDescent="0.25"/>
    <row r="649" s="207" customFormat="1" x14ac:dyDescent="0.25"/>
    <row r="650" s="207" customFormat="1" x14ac:dyDescent="0.25"/>
    <row r="651" s="207" customFormat="1" x14ac:dyDescent="0.25"/>
    <row r="652" s="207" customFormat="1" x14ac:dyDescent="0.25"/>
    <row r="653" s="207" customFormat="1" x14ac:dyDescent="0.25"/>
    <row r="654" s="207" customFormat="1" x14ac:dyDescent="0.25"/>
    <row r="655" s="207" customFormat="1" x14ac:dyDescent="0.25"/>
    <row r="656" s="207" customFormat="1" x14ac:dyDescent="0.25"/>
    <row r="657" s="207" customFormat="1" x14ac:dyDescent="0.25"/>
    <row r="658" s="207" customFormat="1" x14ac:dyDescent="0.25"/>
    <row r="659" s="207" customFormat="1" x14ac:dyDescent="0.25"/>
    <row r="660" s="207" customFormat="1" x14ac:dyDescent="0.25"/>
    <row r="661" s="207" customFormat="1" x14ac:dyDescent="0.25"/>
    <row r="662" s="207" customFormat="1" x14ac:dyDescent="0.25"/>
    <row r="663" s="207" customFormat="1" x14ac:dyDescent="0.25"/>
    <row r="664" s="207" customFormat="1" x14ac:dyDescent="0.25"/>
    <row r="665" s="207" customFormat="1" x14ac:dyDescent="0.25"/>
    <row r="666" s="207" customFormat="1" x14ac:dyDescent="0.25"/>
    <row r="667" s="207" customFormat="1" x14ac:dyDescent="0.25"/>
    <row r="668" s="207" customFormat="1" x14ac:dyDescent="0.25"/>
    <row r="669" s="207" customFormat="1" x14ac:dyDescent="0.25"/>
    <row r="670" s="207" customFormat="1" x14ac:dyDescent="0.25"/>
    <row r="671" s="207" customFormat="1" x14ac:dyDescent="0.25"/>
    <row r="672" s="207" customFormat="1" x14ac:dyDescent="0.25"/>
    <row r="673" s="207" customFormat="1" x14ac:dyDescent="0.25"/>
    <row r="674" s="207" customFormat="1" x14ac:dyDescent="0.25"/>
    <row r="675" s="207" customFormat="1" x14ac:dyDescent="0.25"/>
    <row r="676" s="207" customFormat="1" x14ac:dyDescent="0.25"/>
    <row r="677" s="207" customFormat="1" x14ac:dyDescent="0.25"/>
    <row r="678" s="207" customFormat="1" x14ac:dyDescent="0.25"/>
    <row r="679" s="207" customFormat="1" x14ac:dyDescent="0.25"/>
    <row r="680" s="207" customFormat="1" x14ac:dyDescent="0.25"/>
    <row r="681" s="207" customFormat="1" x14ac:dyDescent="0.25"/>
    <row r="682" s="207" customFormat="1" x14ac:dyDescent="0.25"/>
    <row r="683" s="207" customFormat="1" x14ac:dyDescent="0.25"/>
    <row r="684" s="207" customFormat="1" x14ac:dyDescent="0.25"/>
    <row r="685" s="207" customFormat="1" x14ac:dyDescent="0.25"/>
    <row r="686" s="207" customFormat="1" x14ac:dyDescent="0.25"/>
    <row r="687" s="207" customFormat="1" x14ac:dyDescent="0.25"/>
    <row r="688" s="207" customFormat="1" x14ac:dyDescent="0.25"/>
    <row r="689" s="207" customFormat="1" x14ac:dyDescent="0.25"/>
    <row r="690" s="207" customFormat="1" x14ac:dyDescent="0.25"/>
    <row r="691" s="207" customFormat="1" x14ac:dyDescent="0.25"/>
    <row r="692" s="207" customFormat="1" x14ac:dyDescent="0.25"/>
    <row r="693" s="207" customFormat="1" x14ac:dyDescent="0.25"/>
    <row r="694" s="207" customFormat="1" x14ac:dyDescent="0.25"/>
    <row r="695" s="207" customFormat="1" x14ac:dyDescent="0.25"/>
    <row r="696" s="207" customFormat="1" x14ac:dyDescent="0.25"/>
    <row r="697" s="207" customFormat="1" x14ac:dyDescent="0.25"/>
    <row r="698" s="207" customFormat="1" x14ac:dyDescent="0.25"/>
    <row r="699" s="207" customFormat="1" x14ac:dyDescent="0.25"/>
    <row r="700" s="207" customFormat="1" x14ac:dyDescent="0.25"/>
    <row r="701" s="207" customFormat="1" x14ac:dyDescent="0.25"/>
    <row r="702" s="207" customFormat="1" x14ac:dyDescent="0.25"/>
    <row r="703" s="207" customFormat="1" x14ac:dyDescent="0.25"/>
    <row r="704" s="207" customFormat="1" x14ac:dyDescent="0.25"/>
    <row r="705" s="207" customFormat="1" x14ac:dyDescent="0.25"/>
    <row r="706" s="207" customFormat="1" x14ac:dyDescent="0.25"/>
    <row r="707" s="207" customFormat="1" x14ac:dyDescent="0.25"/>
    <row r="708" s="207" customFormat="1" x14ac:dyDescent="0.25"/>
    <row r="709" s="207" customFormat="1" x14ac:dyDescent="0.25"/>
    <row r="710" s="207" customFormat="1" x14ac:dyDescent="0.25"/>
    <row r="711" s="207" customFormat="1" x14ac:dyDescent="0.25"/>
    <row r="712" s="207" customFormat="1" x14ac:dyDescent="0.25"/>
    <row r="713" s="207" customFormat="1" x14ac:dyDescent="0.25"/>
    <row r="714" s="207" customFormat="1" x14ac:dyDescent="0.25"/>
    <row r="715" s="207" customFormat="1" x14ac:dyDescent="0.25"/>
    <row r="716" s="207" customFormat="1" x14ac:dyDescent="0.25"/>
    <row r="717" s="207" customFormat="1" x14ac:dyDescent="0.25"/>
    <row r="718" s="207" customFormat="1" x14ac:dyDescent="0.25"/>
    <row r="719" s="207" customFormat="1" x14ac:dyDescent="0.25"/>
    <row r="720" s="207" customFormat="1" x14ac:dyDescent="0.25"/>
    <row r="721" s="207" customFormat="1" x14ac:dyDescent="0.25"/>
    <row r="722" s="207" customFormat="1" x14ac:dyDescent="0.25"/>
    <row r="723" s="207" customFormat="1" x14ac:dyDescent="0.25"/>
    <row r="724" s="207" customFormat="1" x14ac:dyDescent="0.25"/>
    <row r="725" s="207" customFormat="1" x14ac:dyDescent="0.25"/>
    <row r="726" s="207" customFormat="1" x14ac:dyDescent="0.25"/>
    <row r="727" s="207" customFormat="1" x14ac:dyDescent="0.25"/>
    <row r="728" s="207" customFormat="1" x14ac:dyDescent="0.25"/>
    <row r="729" s="207" customFormat="1" x14ac:dyDescent="0.25"/>
    <row r="730" s="207" customFormat="1" x14ac:dyDescent="0.25"/>
    <row r="731" s="207" customFormat="1" x14ac:dyDescent="0.25"/>
    <row r="732" s="207" customFormat="1" x14ac:dyDescent="0.25"/>
    <row r="733" s="207" customFormat="1" x14ac:dyDescent="0.25"/>
    <row r="734" s="207" customFormat="1" x14ac:dyDescent="0.25"/>
    <row r="735" s="207" customFormat="1" x14ac:dyDescent="0.25"/>
    <row r="736" s="207" customFormat="1" x14ac:dyDescent="0.25"/>
    <row r="737" s="207" customFormat="1" x14ac:dyDescent="0.25"/>
    <row r="738" s="207" customFormat="1" x14ac:dyDescent="0.25"/>
    <row r="739" s="207" customFormat="1" x14ac:dyDescent="0.25"/>
    <row r="740" s="207" customFormat="1" x14ac:dyDescent="0.25"/>
    <row r="741" s="207" customFormat="1" x14ac:dyDescent="0.25"/>
    <row r="742" s="207" customFormat="1" x14ac:dyDescent="0.25"/>
    <row r="743" s="207" customFormat="1" x14ac:dyDescent="0.25"/>
    <row r="744" s="207" customFormat="1" x14ac:dyDescent="0.25"/>
    <row r="745" s="207" customFormat="1" x14ac:dyDescent="0.25"/>
    <row r="746" s="207" customFormat="1" x14ac:dyDescent="0.25"/>
    <row r="747" s="207" customFormat="1" x14ac:dyDescent="0.25"/>
    <row r="748" s="207" customFormat="1" x14ac:dyDescent="0.25"/>
    <row r="749" s="207" customFormat="1" x14ac:dyDescent="0.25"/>
    <row r="750" s="207" customFormat="1" x14ac:dyDescent="0.25"/>
    <row r="751" s="207" customFormat="1" x14ac:dyDescent="0.25"/>
    <row r="752" s="207" customFormat="1" x14ac:dyDescent="0.25"/>
    <row r="753" s="207" customFormat="1" x14ac:dyDescent="0.25"/>
    <row r="754" s="207" customFormat="1" x14ac:dyDescent="0.25"/>
    <row r="755" s="207" customFormat="1" x14ac:dyDescent="0.25"/>
    <row r="756" s="207" customFormat="1" x14ac:dyDescent="0.25"/>
    <row r="757" s="207" customFormat="1" x14ac:dyDescent="0.25"/>
    <row r="758" s="207" customFormat="1" x14ac:dyDescent="0.25"/>
    <row r="759" s="207" customFormat="1" x14ac:dyDescent="0.25"/>
    <row r="760" s="207" customFormat="1" x14ac:dyDescent="0.25"/>
    <row r="761" s="207" customFormat="1" x14ac:dyDescent="0.25"/>
    <row r="762" s="207" customFormat="1" x14ac:dyDescent="0.25"/>
    <row r="763" s="207" customFormat="1" x14ac:dyDescent="0.25"/>
    <row r="764" s="207" customFormat="1" x14ac:dyDescent="0.25"/>
    <row r="765" s="207" customFormat="1" x14ac:dyDescent="0.25"/>
    <row r="766" s="207" customFormat="1" x14ac:dyDescent="0.25"/>
    <row r="767" s="207" customFormat="1" x14ac:dyDescent="0.25"/>
    <row r="768" s="207" customFormat="1" x14ac:dyDescent="0.25"/>
    <row r="769" s="207" customFormat="1" x14ac:dyDescent="0.25"/>
    <row r="770" s="207" customFormat="1" x14ac:dyDescent="0.25"/>
    <row r="771" s="207" customFormat="1" x14ac:dyDescent="0.25"/>
    <row r="772" s="207" customFormat="1" x14ac:dyDescent="0.25"/>
    <row r="773" s="207" customFormat="1" x14ac:dyDescent="0.25"/>
    <row r="774" s="207" customFormat="1" x14ac:dyDescent="0.25"/>
    <row r="775" s="207" customFormat="1" x14ac:dyDescent="0.25"/>
    <row r="776" s="207" customFormat="1" x14ac:dyDescent="0.25"/>
    <row r="777" s="207" customFormat="1" x14ac:dyDescent="0.25"/>
    <row r="778" s="207" customFormat="1" x14ac:dyDescent="0.25"/>
    <row r="779" s="207" customFormat="1" x14ac:dyDescent="0.25"/>
    <row r="780" s="207" customFormat="1" x14ac:dyDescent="0.25"/>
    <row r="781" s="207" customFormat="1" x14ac:dyDescent="0.25"/>
    <row r="782" s="207" customFormat="1" x14ac:dyDescent="0.25"/>
    <row r="783" s="207" customFormat="1" x14ac:dyDescent="0.25"/>
    <row r="784" s="207" customFormat="1" x14ac:dyDescent="0.25"/>
    <row r="785" s="207" customFormat="1" x14ac:dyDescent="0.25"/>
    <row r="786" s="207" customFormat="1" x14ac:dyDescent="0.25"/>
    <row r="787" s="207" customFormat="1" x14ac:dyDescent="0.25"/>
    <row r="788" s="207" customFormat="1" x14ac:dyDescent="0.25"/>
    <row r="789" s="207" customFormat="1" x14ac:dyDescent="0.25"/>
    <row r="790" s="207" customFormat="1" x14ac:dyDescent="0.25"/>
    <row r="791" s="207" customFormat="1" x14ac:dyDescent="0.25"/>
    <row r="792" s="207" customFormat="1" x14ac:dyDescent="0.25"/>
    <row r="793" s="207" customFormat="1" x14ac:dyDescent="0.25"/>
    <row r="794" s="207" customFormat="1" x14ac:dyDescent="0.25"/>
    <row r="795" s="207" customFormat="1" x14ac:dyDescent="0.25"/>
    <row r="796" s="207" customFormat="1" x14ac:dyDescent="0.25"/>
    <row r="797" s="207" customFormat="1" x14ac:dyDescent="0.25"/>
    <row r="798" s="207" customFormat="1" x14ac:dyDescent="0.25"/>
    <row r="799" s="207" customFormat="1" x14ac:dyDescent="0.25"/>
    <row r="800" s="207" customFormat="1" x14ac:dyDescent="0.25"/>
    <row r="801" s="207" customFormat="1" x14ac:dyDescent="0.25"/>
    <row r="802" s="207" customFormat="1" x14ac:dyDescent="0.25"/>
    <row r="803" s="207" customFormat="1" x14ac:dyDescent="0.25"/>
    <row r="804" s="207" customFormat="1" x14ac:dyDescent="0.25"/>
    <row r="805" s="207" customFormat="1" x14ac:dyDescent="0.25"/>
    <row r="806" s="207" customFormat="1" x14ac:dyDescent="0.25"/>
    <row r="807" s="207" customFormat="1" x14ac:dyDescent="0.25"/>
    <row r="808" s="207" customFormat="1" x14ac:dyDescent="0.25"/>
    <row r="809" s="207" customFormat="1" x14ac:dyDescent="0.25"/>
    <row r="810" s="207" customFormat="1" x14ac:dyDescent="0.25"/>
    <row r="811" s="207" customFormat="1" x14ac:dyDescent="0.25"/>
    <row r="812" s="207" customFormat="1" x14ac:dyDescent="0.25"/>
    <row r="813" s="207" customFormat="1" x14ac:dyDescent="0.25"/>
    <row r="814" s="207" customFormat="1" x14ac:dyDescent="0.25"/>
    <row r="815" s="207" customFormat="1" x14ac:dyDescent="0.25"/>
    <row r="816" s="207" customFormat="1" x14ac:dyDescent="0.25"/>
    <row r="817" s="207" customFormat="1" x14ac:dyDescent="0.25"/>
    <row r="818" s="207" customFormat="1" x14ac:dyDescent="0.25"/>
    <row r="819" s="207" customFormat="1" x14ac:dyDescent="0.25"/>
    <row r="820" s="207" customFormat="1" x14ac:dyDescent="0.25"/>
    <row r="821" s="207" customFormat="1" x14ac:dyDescent="0.25"/>
    <row r="822" s="207" customFormat="1" x14ac:dyDescent="0.25"/>
    <row r="823" s="207" customFormat="1" x14ac:dyDescent="0.25"/>
    <row r="824" s="207" customFormat="1" x14ac:dyDescent="0.25"/>
    <row r="825" s="207" customFormat="1" x14ac:dyDescent="0.25"/>
    <row r="826" s="207" customFormat="1" x14ac:dyDescent="0.25"/>
    <row r="827" s="207" customFormat="1" x14ac:dyDescent="0.25"/>
    <row r="828" s="207" customFormat="1" x14ac:dyDescent="0.25"/>
    <row r="829" s="207" customFormat="1" x14ac:dyDescent="0.25"/>
    <row r="830" s="207" customFormat="1" x14ac:dyDescent="0.25"/>
    <row r="831" s="207" customFormat="1" x14ac:dyDescent="0.25"/>
    <row r="832" s="207" customFormat="1" x14ac:dyDescent="0.25"/>
    <row r="833" s="207" customFormat="1" x14ac:dyDescent="0.25"/>
    <row r="834" s="207" customFormat="1" x14ac:dyDescent="0.25"/>
    <row r="835" s="207" customFormat="1" x14ac:dyDescent="0.25"/>
    <row r="836" s="207" customFormat="1" x14ac:dyDescent="0.25"/>
    <row r="837" s="207" customFormat="1" x14ac:dyDescent="0.25"/>
    <row r="838" s="207" customFormat="1" x14ac:dyDescent="0.25"/>
    <row r="839" s="207" customFormat="1" x14ac:dyDescent="0.25"/>
    <row r="840" s="207" customFormat="1" x14ac:dyDescent="0.25"/>
    <row r="841" s="207" customFormat="1" x14ac:dyDescent="0.25"/>
    <row r="842" s="207" customFormat="1" x14ac:dyDescent="0.25"/>
    <row r="843" s="207" customFormat="1" x14ac:dyDescent="0.25"/>
    <row r="844" s="207" customFormat="1" x14ac:dyDescent="0.25"/>
    <row r="845" s="207" customFormat="1" x14ac:dyDescent="0.25"/>
    <row r="846" s="207" customFormat="1" x14ac:dyDescent="0.25"/>
    <row r="847" s="207" customFormat="1" x14ac:dyDescent="0.25"/>
    <row r="848" s="207" customFormat="1" x14ac:dyDescent="0.25"/>
    <row r="849" s="207" customFormat="1" x14ac:dyDescent="0.25"/>
    <row r="850" s="207" customFormat="1" x14ac:dyDescent="0.25"/>
    <row r="851" s="207" customFormat="1" x14ac:dyDescent="0.25"/>
    <row r="852" s="207" customFormat="1" x14ac:dyDescent="0.25"/>
    <row r="853" s="207" customFormat="1" x14ac:dyDescent="0.25"/>
    <row r="854" s="207" customFormat="1" x14ac:dyDescent="0.25"/>
    <row r="855" s="207" customFormat="1" x14ac:dyDescent="0.25"/>
    <row r="856" s="207" customFormat="1" x14ac:dyDescent="0.25"/>
    <row r="857" s="207" customFormat="1" x14ac:dyDescent="0.25"/>
    <row r="858" s="207" customFormat="1" x14ac:dyDescent="0.25"/>
    <row r="859" s="207" customFormat="1" x14ac:dyDescent="0.25"/>
    <row r="860" s="207" customFormat="1" x14ac:dyDescent="0.25"/>
    <row r="861" s="207" customFormat="1" x14ac:dyDescent="0.25"/>
    <row r="862" s="207" customFormat="1" x14ac:dyDescent="0.25"/>
    <row r="863" s="207" customFormat="1" x14ac:dyDescent="0.25"/>
    <row r="864" s="207" customFormat="1" x14ac:dyDescent="0.25"/>
    <row r="865" s="207" customFormat="1" x14ac:dyDescent="0.25"/>
    <row r="866" s="207" customFormat="1" x14ac:dyDescent="0.25"/>
    <row r="867" s="207" customFormat="1" x14ac:dyDescent="0.25"/>
    <row r="868" s="207" customFormat="1" x14ac:dyDescent="0.25"/>
    <row r="869" s="207" customFormat="1" x14ac:dyDescent="0.25"/>
    <row r="870" s="207" customFormat="1" x14ac:dyDescent="0.25"/>
    <row r="871" s="207" customFormat="1" x14ac:dyDescent="0.25"/>
    <row r="872" s="207" customFormat="1" x14ac:dyDescent="0.25"/>
    <row r="873" s="207" customFormat="1" x14ac:dyDescent="0.25"/>
    <row r="874" s="207" customFormat="1" x14ac:dyDescent="0.25"/>
    <row r="875" s="207" customFormat="1" x14ac:dyDescent="0.25"/>
    <row r="876" s="207" customFormat="1" x14ac:dyDescent="0.25"/>
    <row r="877" s="207" customFormat="1" x14ac:dyDescent="0.25"/>
    <row r="878" s="207" customFormat="1" x14ac:dyDescent="0.25"/>
    <row r="879" s="207" customFormat="1" x14ac:dyDescent="0.25"/>
    <row r="880" s="207" customFormat="1" x14ac:dyDescent="0.25"/>
    <row r="881" s="207" customFormat="1" x14ac:dyDescent="0.25"/>
    <row r="882" s="207" customFormat="1" x14ac:dyDescent="0.25"/>
    <row r="883" s="207" customFormat="1" x14ac:dyDescent="0.25"/>
    <row r="884" s="207" customFormat="1" x14ac:dyDescent="0.25"/>
    <row r="885" s="207" customFormat="1" x14ac:dyDescent="0.25"/>
    <row r="886" s="207" customFormat="1" x14ac:dyDescent="0.25"/>
    <row r="887" s="207" customFormat="1" x14ac:dyDescent="0.25"/>
    <row r="888" s="207" customFormat="1" x14ac:dyDescent="0.25"/>
    <row r="889" s="207" customFormat="1" x14ac:dyDescent="0.25"/>
    <row r="890" s="207" customFormat="1" x14ac:dyDescent="0.25"/>
    <row r="891" s="207" customFormat="1" x14ac:dyDescent="0.25"/>
    <row r="892" s="207" customFormat="1" x14ac:dyDescent="0.25"/>
    <row r="893" s="207" customFormat="1" x14ac:dyDescent="0.25"/>
    <row r="894" s="207" customFormat="1" x14ac:dyDescent="0.25"/>
    <row r="895" s="207" customFormat="1" x14ac:dyDescent="0.25"/>
    <row r="896" s="207" customFormat="1" x14ac:dyDescent="0.25"/>
    <row r="897" s="207" customFormat="1" x14ac:dyDescent="0.25"/>
    <row r="898" s="207" customFormat="1" x14ac:dyDescent="0.25"/>
    <row r="899" s="207" customFormat="1" x14ac:dyDescent="0.25"/>
    <row r="900" s="207" customFormat="1" x14ac:dyDescent="0.25"/>
    <row r="901" s="207" customFormat="1" x14ac:dyDescent="0.25"/>
    <row r="902" s="207" customFormat="1" x14ac:dyDescent="0.25"/>
    <row r="903" s="207" customFormat="1" x14ac:dyDescent="0.25"/>
    <row r="904" s="207" customFormat="1" x14ac:dyDescent="0.25"/>
    <row r="905" s="207" customFormat="1" x14ac:dyDescent="0.25"/>
    <row r="906" s="207" customFormat="1" x14ac:dyDescent="0.25"/>
    <row r="907" s="207" customFormat="1" x14ac:dyDescent="0.25"/>
    <row r="908" s="207" customFormat="1" x14ac:dyDescent="0.25"/>
    <row r="909" s="207" customFormat="1" x14ac:dyDescent="0.25"/>
    <row r="910" s="207" customFormat="1" x14ac:dyDescent="0.25"/>
    <row r="911" s="207" customFormat="1" x14ac:dyDescent="0.25"/>
    <row r="912" s="207" customFormat="1" x14ac:dyDescent="0.25"/>
    <row r="913" s="207" customFormat="1" x14ac:dyDescent="0.25"/>
    <row r="914" s="207" customFormat="1" x14ac:dyDescent="0.25"/>
    <row r="915" s="207" customFormat="1" x14ac:dyDescent="0.25"/>
    <row r="916" s="207" customFormat="1" x14ac:dyDescent="0.25"/>
    <row r="917" s="207" customFormat="1" x14ac:dyDescent="0.25"/>
    <row r="918" s="207" customFormat="1" x14ac:dyDescent="0.25"/>
    <row r="919" s="207" customFormat="1" x14ac:dyDescent="0.25"/>
    <row r="920" s="207" customFormat="1" x14ac:dyDescent="0.25"/>
    <row r="921" s="207" customFormat="1" x14ac:dyDescent="0.25"/>
    <row r="922" s="207" customFormat="1" x14ac:dyDescent="0.25"/>
    <row r="923" s="207" customFormat="1" x14ac:dyDescent="0.25"/>
    <row r="924" s="207" customFormat="1" x14ac:dyDescent="0.25"/>
    <row r="925" s="207" customFormat="1" x14ac:dyDescent="0.25"/>
    <row r="926" s="207" customFormat="1" x14ac:dyDescent="0.25"/>
    <row r="927" s="207" customFormat="1" x14ac:dyDescent="0.25"/>
    <row r="928" s="207" customFormat="1" x14ac:dyDescent="0.25"/>
    <row r="929" s="207" customFormat="1" x14ac:dyDescent="0.25"/>
    <row r="930" s="207" customFormat="1" x14ac:dyDescent="0.25"/>
    <row r="931" s="207" customFormat="1" x14ac:dyDescent="0.25"/>
    <row r="932" s="207" customFormat="1" x14ac:dyDescent="0.25"/>
    <row r="933" s="207" customFormat="1" x14ac:dyDescent="0.25"/>
    <row r="934" s="207" customFormat="1" x14ac:dyDescent="0.25"/>
    <row r="935" s="207" customFormat="1" x14ac:dyDescent="0.25"/>
    <row r="936" s="207" customFormat="1" x14ac:dyDescent="0.25"/>
    <row r="937" s="207" customFormat="1" x14ac:dyDescent="0.25"/>
    <row r="938" s="207" customFormat="1" x14ac:dyDescent="0.25"/>
    <row r="939" s="207" customFormat="1" x14ac:dyDescent="0.25"/>
    <row r="940" s="207" customFormat="1" x14ac:dyDescent="0.25"/>
    <row r="941" s="207" customFormat="1" x14ac:dyDescent="0.25"/>
    <row r="942" s="207" customFormat="1" x14ac:dyDescent="0.25"/>
    <row r="943" s="207" customFormat="1" x14ac:dyDescent="0.25"/>
    <row r="944" s="207" customFormat="1" x14ac:dyDescent="0.25"/>
    <row r="945" s="207" customFormat="1" x14ac:dyDescent="0.25"/>
    <row r="946" s="207" customFormat="1" x14ac:dyDescent="0.25"/>
    <row r="947" s="207" customFormat="1" x14ac:dyDescent="0.25"/>
    <row r="948" s="207" customFormat="1" x14ac:dyDescent="0.25"/>
    <row r="949" s="207" customFormat="1" x14ac:dyDescent="0.25"/>
    <row r="950" s="207" customFormat="1" x14ac:dyDescent="0.25"/>
    <row r="951" s="207" customFormat="1" x14ac:dyDescent="0.25"/>
    <row r="952" s="207" customFormat="1" x14ac:dyDescent="0.25"/>
    <row r="953" s="207" customFormat="1" x14ac:dyDescent="0.25"/>
    <row r="954" s="207" customFormat="1" x14ac:dyDescent="0.25"/>
    <row r="955" s="207" customFormat="1" x14ac:dyDescent="0.25"/>
    <row r="956" s="207" customFormat="1" x14ac:dyDescent="0.25"/>
    <row r="957" s="207" customFormat="1" x14ac:dyDescent="0.25"/>
    <row r="958" s="207" customFormat="1" x14ac:dyDescent="0.25"/>
    <row r="959" s="207" customFormat="1" x14ac:dyDescent="0.25"/>
    <row r="960" s="207" customFormat="1" x14ac:dyDescent="0.25"/>
    <row r="961" s="207" customFormat="1" x14ac:dyDescent="0.25"/>
    <row r="962" s="207" customFormat="1" x14ac:dyDescent="0.25"/>
    <row r="963" s="207" customFormat="1" x14ac:dyDescent="0.25"/>
    <row r="964" s="207" customFormat="1" x14ac:dyDescent="0.25"/>
    <row r="965" s="207" customFormat="1" x14ac:dyDescent="0.25"/>
    <row r="966" s="207" customFormat="1" x14ac:dyDescent="0.25"/>
    <row r="967" s="207" customFormat="1" x14ac:dyDescent="0.25"/>
    <row r="968" s="207" customFormat="1" x14ac:dyDescent="0.25"/>
    <row r="969" s="207" customFormat="1" x14ac:dyDescent="0.25"/>
    <row r="970" s="207" customFormat="1" x14ac:dyDescent="0.25"/>
    <row r="971" s="207" customFormat="1" x14ac:dyDescent="0.25"/>
    <row r="972" s="207" customFormat="1" x14ac:dyDescent="0.25"/>
    <row r="973" s="207" customFormat="1" x14ac:dyDescent="0.25"/>
    <row r="974" s="207" customFormat="1" x14ac:dyDescent="0.25"/>
    <row r="975" s="207" customFormat="1" x14ac:dyDescent="0.25"/>
    <row r="976" s="207" customFormat="1" x14ac:dyDescent="0.25"/>
    <row r="977" s="207" customFormat="1" x14ac:dyDescent="0.25"/>
    <row r="978" s="207" customFormat="1" x14ac:dyDescent="0.25"/>
    <row r="979" s="207" customFormat="1" x14ac:dyDescent="0.25"/>
    <row r="980" s="207" customFormat="1" x14ac:dyDescent="0.25"/>
    <row r="981" s="207" customFormat="1" x14ac:dyDescent="0.25"/>
    <row r="982" s="207" customFormat="1" x14ac:dyDescent="0.25"/>
    <row r="983" s="207" customFormat="1" x14ac:dyDescent="0.25"/>
    <row r="984" s="207" customFormat="1" x14ac:dyDescent="0.25"/>
    <row r="985" s="207" customFormat="1" x14ac:dyDescent="0.25"/>
    <row r="986" s="207" customFormat="1" x14ac:dyDescent="0.25"/>
    <row r="987" s="207" customFormat="1" x14ac:dyDescent="0.25"/>
    <row r="988" s="207" customFormat="1" x14ac:dyDescent="0.25"/>
    <row r="989" s="207" customFormat="1" x14ac:dyDescent="0.25"/>
    <row r="990" s="207" customFormat="1" x14ac:dyDescent="0.25"/>
    <row r="991" s="207" customFormat="1" x14ac:dyDescent="0.25"/>
    <row r="992" s="207" customFormat="1" x14ac:dyDescent="0.25"/>
    <row r="993" s="207" customFormat="1" x14ac:dyDescent="0.25"/>
    <row r="994" s="207" customFormat="1" x14ac:dyDescent="0.25"/>
    <row r="995" s="207" customFormat="1" x14ac:dyDescent="0.25"/>
    <row r="996" s="207" customFormat="1" x14ac:dyDescent="0.25"/>
    <row r="997" s="207" customFormat="1" x14ac:dyDescent="0.25"/>
    <row r="998" s="207" customFormat="1" x14ac:dyDescent="0.25"/>
    <row r="999" s="207" customFormat="1" x14ac:dyDescent="0.25"/>
    <row r="1000" s="207" customFormat="1" x14ac:dyDescent="0.25"/>
    <row r="1001" s="207" customFormat="1" x14ac:dyDescent="0.25"/>
    <row r="1002" s="207" customFormat="1" x14ac:dyDescent="0.25"/>
    <row r="1003" s="207" customFormat="1" x14ac:dyDescent="0.25"/>
    <row r="1004" s="207" customFormat="1" x14ac:dyDescent="0.25"/>
    <row r="1005" s="207" customFormat="1" x14ac:dyDescent="0.25"/>
    <row r="1006" s="207" customFormat="1" x14ac:dyDescent="0.25"/>
    <row r="1007" s="207" customFormat="1" x14ac:dyDescent="0.25"/>
    <row r="1008" s="207" customFormat="1" x14ac:dyDescent="0.25"/>
    <row r="1009" s="207" customFormat="1" x14ac:dyDescent="0.25"/>
    <row r="1010" s="207" customFormat="1" x14ac:dyDescent="0.25"/>
    <row r="1011" s="207" customFormat="1" x14ac:dyDescent="0.25"/>
    <row r="1012" s="207" customFormat="1" x14ac:dyDescent="0.25"/>
    <row r="1013" s="207" customFormat="1" x14ac:dyDescent="0.25"/>
    <row r="1014" s="207" customFormat="1" x14ac:dyDescent="0.25"/>
    <row r="1015" s="207" customFormat="1" x14ac:dyDescent="0.25"/>
    <row r="1016" s="207" customFormat="1" x14ac:dyDescent="0.25"/>
    <row r="1017" s="207" customFormat="1" x14ac:dyDescent="0.25"/>
    <row r="1018" s="207" customFormat="1" x14ac:dyDescent="0.25"/>
    <row r="1019" s="207" customFormat="1" x14ac:dyDescent="0.25"/>
    <row r="1020" s="207" customFormat="1" x14ac:dyDescent="0.25"/>
    <row r="1021" s="207" customFormat="1" x14ac:dyDescent="0.25"/>
    <row r="1022" s="207" customFormat="1" x14ac:dyDescent="0.25"/>
    <row r="1023" s="207" customFormat="1" x14ac:dyDescent="0.25"/>
    <row r="1024" s="207" customFormat="1" x14ac:dyDescent="0.25"/>
    <row r="1025" s="207" customFormat="1" x14ac:dyDescent="0.25"/>
    <row r="1026" s="207" customFormat="1" x14ac:dyDescent="0.25"/>
    <row r="1027" s="207" customFormat="1" x14ac:dyDescent="0.25"/>
    <row r="1028" s="207" customFormat="1" x14ac:dyDescent="0.25"/>
    <row r="1029" s="207" customFormat="1" x14ac:dyDescent="0.25"/>
    <row r="1030" s="207" customFormat="1" x14ac:dyDescent="0.25"/>
    <row r="1031" s="207" customFormat="1" x14ac:dyDescent="0.25"/>
    <row r="1032" s="207" customFormat="1" x14ac:dyDescent="0.25"/>
    <row r="1033" s="207" customFormat="1" x14ac:dyDescent="0.25"/>
    <row r="1034" s="207" customFormat="1" x14ac:dyDescent="0.25"/>
    <row r="1035" s="207" customFormat="1" x14ac:dyDescent="0.25"/>
    <row r="1036" s="207" customFormat="1" x14ac:dyDescent="0.25"/>
    <row r="1037" s="207" customFormat="1" x14ac:dyDescent="0.25"/>
    <row r="1038" s="207" customFormat="1" x14ac:dyDescent="0.25"/>
    <row r="1039" s="207" customFormat="1" x14ac:dyDescent="0.25"/>
    <row r="1040" s="207" customFormat="1" x14ac:dyDescent="0.25"/>
    <row r="1041" s="207" customFormat="1" x14ac:dyDescent="0.25"/>
    <row r="1042" s="207" customFormat="1" x14ac:dyDescent="0.25"/>
    <row r="1043" s="207" customFormat="1" x14ac:dyDescent="0.25"/>
    <row r="1044" s="207" customFormat="1" x14ac:dyDescent="0.25"/>
    <row r="1045" s="207" customFormat="1" x14ac:dyDescent="0.25"/>
    <row r="1046" s="207" customFormat="1" x14ac:dyDescent="0.25"/>
    <row r="1047" s="207" customFormat="1" x14ac:dyDescent="0.25"/>
    <row r="1048" s="207" customFormat="1" x14ac:dyDescent="0.25"/>
    <row r="1049" s="207" customFormat="1" x14ac:dyDescent="0.25"/>
    <row r="1050" s="207" customFormat="1" x14ac:dyDescent="0.25"/>
    <row r="1051" s="207" customFormat="1" x14ac:dyDescent="0.25"/>
    <row r="1052" s="207" customFormat="1" x14ac:dyDescent="0.25"/>
    <row r="1053" s="207" customFormat="1" x14ac:dyDescent="0.25"/>
    <row r="1054" s="207" customFormat="1" x14ac:dyDescent="0.25"/>
    <row r="1055" s="207" customFormat="1" x14ac:dyDescent="0.25"/>
    <row r="1056" s="207" customFormat="1" x14ac:dyDescent="0.25"/>
    <row r="1057" s="207" customFormat="1" x14ac:dyDescent="0.25"/>
    <row r="1058" s="207" customFormat="1" x14ac:dyDescent="0.25"/>
    <row r="1059" s="207" customFormat="1" x14ac:dyDescent="0.25"/>
    <row r="1060" s="207" customFormat="1" x14ac:dyDescent="0.25"/>
    <row r="1061" s="207" customFormat="1" x14ac:dyDescent="0.25"/>
    <row r="1062" s="207" customFormat="1" x14ac:dyDescent="0.25"/>
    <row r="1063" s="207" customFormat="1" x14ac:dyDescent="0.25"/>
    <row r="1064" s="207" customFormat="1" x14ac:dyDescent="0.25"/>
    <row r="1065" s="207" customFormat="1" x14ac:dyDescent="0.25"/>
    <row r="1066" s="207" customFormat="1" x14ac:dyDescent="0.25"/>
    <row r="1067" s="207" customFormat="1" x14ac:dyDescent="0.25"/>
    <row r="1068" s="207" customFormat="1" x14ac:dyDescent="0.25"/>
    <row r="1069" s="207" customFormat="1" x14ac:dyDescent="0.25"/>
    <row r="1070" s="207" customFormat="1" x14ac:dyDescent="0.25"/>
    <row r="1071" s="207" customFormat="1" x14ac:dyDescent="0.25"/>
    <row r="1072" s="207" customFormat="1" x14ac:dyDescent="0.25"/>
    <row r="1073" s="207" customFormat="1" x14ac:dyDescent="0.25"/>
    <row r="1074" s="207" customFormat="1" x14ac:dyDescent="0.25"/>
    <row r="1075" s="207" customFormat="1" x14ac:dyDescent="0.25"/>
    <row r="1076" s="207" customFormat="1" x14ac:dyDescent="0.25"/>
    <row r="1077" s="207" customFormat="1" x14ac:dyDescent="0.25"/>
    <row r="1078" s="207" customFormat="1" x14ac:dyDescent="0.25"/>
    <row r="1079" s="207" customFormat="1" x14ac:dyDescent="0.25"/>
    <row r="1080" s="207" customFormat="1" x14ac:dyDescent="0.25"/>
    <row r="1081" s="207" customFormat="1" x14ac:dyDescent="0.25"/>
    <row r="1082" s="207" customFormat="1" x14ac:dyDescent="0.25"/>
    <row r="1083" s="207" customFormat="1" x14ac:dyDescent="0.25"/>
    <row r="1084" s="207" customFormat="1" x14ac:dyDescent="0.25"/>
    <row r="1085" s="207" customFormat="1" x14ac:dyDescent="0.25"/>
    <row r="1086" s="207" customFormat="1" x14ac:dyDescent="0.25"/>
    <row r="1087" s="207" customFormat="1" x14ac:dyDescent="0.25"/>
    <row r="1088" s="207" customFormat="1" x14ac:dyDescent="0.25"/>
    <row r="1089" s="207" customFormat="1" x14ac:dyDescent="0.25"/>
    <row r="1090" s="207" customFormat="1" x14ac:dyDescent="0.25"/>
    <row r="1091" s="207" customFormat="1" x14ac:dyDescent="0.25"/>
    <row r="1092" s="207" customFormat="1" x14ac:dyDescent="0.25"/>
    <row r="1093" s="207" customFormat="1" x14ac:dyDescent="0.25"/>
    <row r="1094" s="207" customFormat="1" x14ac:dyDescent="0.25"/>
    <row r="1095" s="207" customFormat="1" x14ac:dyDescent="0.25"/>
    <row r="1096" s="207" customFormat="1" x14ac:dyDescent="0.25"/>
    <row r="1097" s="207" customFormat="1" x14ac:dyDescent="0.25"/>
    <row r="1098" s="207" customFormat="1" x14ac:dyDescent="0.25"/>
    <row r="1099" s="207" customFormat="1" x14ac:dyDescent="0.25"/>
    <row r="1100" s="207" customFormat="1" x14ac:dyDescent="0.25"/>
    <row r="1101" s="207" customFormat="1" x14ac:dyDescent="0.25"/>
    <row r="1102" s="207" customFormat="1" x14ac:dyDescent="0.25"/>
    <row r="1103" s="207" customFormat="1" x14ac:dyDescent="0.25"/>
    <row r="1104" s="207" customFormat="1" x14ac:dyDescent="0.25"/>
    <row r="1105" s="207" customFormat="1" x14ac:dyDescent="0.25"/>
    <row r="1106" s="207" customFormat="1" x14ac:dyDescent="0.25"/>
    <row r="1107" s="207" customFormat="1" x14ac:dyDescent="0.25"/>
    <row r="1108" s="207" customFormat="1" x14ac:dyDescent="0.25"/>
    <row r="1109" s="207" customFormat="1" x14ac:dyDescent="0.25"/>
    <row r="1110" s="207" customFormat="1" x14ac:dyDescent="0.25"/>
    <row r="1111" s="207" customFormat="1" x14ac:dyDescent="0.25"/>
    <row r="1112" s="207" customFormat="1" x14ac:dyDescent="0.25"/>
    <row r="1113" s="207" customFormat="1" x14ac:dyDescent="0.25"/>
    <row r="1114" s="207" customFormat="1" x14ac:dyDescent="0.25"/>
    <row r="1115" s="207" customFormat="1" x14ac:dyDescent="0.25"/>
    <row r="1116" s="207" customFormat="1" x14ac:dyDescent="0.25"/>
    <row r="1117" s="207" customFormat="1" x14ac:dyDescent="0.25"/>
    <row r="1118" s="207" customFormat="1" x14ac:dyDescent="0.25"/>
    <row r="1119" s="207" customFormat="1" x14ac:dyDescent="0.25"/>
    <row r="1120" s="207" customFormat="1" x14ac:dyDescent="0.25"/>
    <row r="1121" s="207" customFormat="1" x14ac:dyDescent="0.25"/>
    <row r="1122" s="207" customFormat="1" x14ac:dyDescent="0.25"/>
    <row r="1123" s="207" customFormat="1" x14ac:dyDescent="0.25"/>
    <row r="1124" s="207" customFormat="1" x14ac:dyDescent="0.25"/>
    <row r="1125" s="207" customFormat="1" x14ac:dyDescent="0.25"/>
    <row r="1126" s="207" customFormat="1" x14ac:dyDescent="0.25"/>
    <row r="1127" s="207" customFormat="1" x14ac:dyDescent="0.25"/>
    <row r="1128" s="207" customFormat="1" x14ac:dyDescent="0.25"/>
    <row r="1129" s="207" customFormat="1" x14ac:dyDescent="0.25"/>
    <row r="1130" s="207" customFormat="1" x14ac:dyDescent="0.25"/>
    <row r="1131" s="207" customFormat="1" x14ac:dyDescent="0.25"/>
    <row r="1132" s="207" customFormat="1" x14ac:dyDescent="0.25"/>
    <row r="1133" s="207" customFormat="1" x14ac:dyDescent="0.25"/>
    <row r="1134" s="207" customFormat="1" x14ac:dyDescent="0.25"/>
    <row r="1135" s="207" customFormat="1" x14ac:dyDescent="0.25"/>
    <row r="1136" s="207" customFormat="1" x14ac:dyDescent="0.25"/>
    <row r="1137" s="207" customFormat="1" x14ac:dyDescent="0.25"/>
    <row r="1138" s="207" customFormat="1" x14ac:dyDescent="0.25"/>
    <row r="1139" s="207" customFormat="1" x14ac:dyDescent="0.25"/>
    <row r="1140" s="207" customFormat="1" x14ac:dyDescent="0.25"/>
    <row r="1141" s="207" customFormat="1" x14ac:dyDescent="0.25"/>
    <row r="1142" s="207" customFormat="1" x14ac:dyDescent="0.25"/>
    <row r="1143" s="207" customFormat="1" x14ac:dyDescent="0.25"/>
    <row r="1144" s="207" customFormat="1" x14ac:dyDescent="0.25"/>
    <row r="1145" s="207" customFormat="1" x14ac:dyDescent="0.25"/>
    <row r="1146" s="207" customFormat="1" x14ac:dyDescent="0.25"/>
    <row r="1147" s="207" customFormat="1" x14ac:dyDescent="0.25"/>
    <row r="1148" s="207" customFormat="1" x14ac:dyDescent="0.25"/>
    <row r="1149" s="207" customFormat="1" x14ac:dyDescent="0.25"/>
    <row r="1150" s="207" customFormat="1" x14ac:dyDescent="0.25"/>
    <row r="1151" s="207" customFormat="1" x14ac:dyDescent="0.25"/>
    <row r="1152" s="207" customFormat="1" x14ac:dyDescent="0.25"/>
    <row r="1153" s="207" customFormat="1" x14ac:dyDescent="0.25"/>
    <row r="1154" s="207" customFormat="1" x14ac:dyDescent="0.25"/>
    <row r="1155" s="207" customFormat="1" x14ac:dyDescent="0.25"/>
    <row r="1156" s="207" customFormat="1" x14ac:dyDescent="0.25"/>
    <row r="1157" s="207" customFormat="1" x14ac:dyDescent="0.25"/>
    <row r="1158" s="207" customFormat="1" x14ac:dyDescent="0.25"/>
    <row r="1159" s="207" customFormat="1" x14ac:dyDescent="0.25"/>
    <row r="1160" s="207" customFormat="1" x14ac:dyDescent="0.25"/>
    <row r="1161" s="207" customFormat="1" x14ac:dyDescent="0.25"/>
    <row r="1162" s="207" customFormat="1" x14ac:dyDescent="0.25"/>
    <row r="1163" s="207" customFormat="1" x14ac:dyDescent="0.25"/>
    <row r="1164" s="207" customFormat="1" x14ac:dyDescent="0.25"/>
    <row r="1165" s="207" customFormat="1" x14ac:dyDescent="0.25"/>
    <row r="1166" s="207" customFormat="1" x14ac:dyDescent="0.25"/>
    <row r="1167" s="207" customFormat="1" x14ac:dyDescent="0.25"/>
    <row r="1168" s="207" customFormat="1" x14ac:dyDescent="0.25"/>
    <row r="1169" s="207" customFormat="1" x14ac:dyDescent="0.25"/>
    <row r="1170" s="207" customFormat="1" x14ac:dyDescent="0.25"/>
    <row r="1171" s="207" customFormat="1" x14ac:dyDescent="0.25"/>
    <row r="1172" s="207" customFormat="1" x14ac:dyDescent="0.25"/>
    <row r="1173" s="207" customFormat="1" x14ac:dyDescent="0.25"/>
    <row r="1174" s="207" customFormat="1" x14ac:dyDescent="0.25"/>
    <row r="1175" s="207" customFormat="1" x14ac:dyDescent="0.25"/>
    <row r="1176" s="207" customFormat="1" x14ac:dyDescent="0.25"/>
    <row r="1177" s="207" customFormat="1" x14ac:dyDescent="0.25"/>
    <row r="1178" s="207" customFormat="1" x14ac:dyDescent="0.25"/>
    <row r="1179" s="207" customFormat="1" x14ac:dyDescent="0.25"/>
    <row r="1180" s="207" customFormat="1" x14ac:dyDescent="0.25"/>
    <row r="1181" s="207" customFormat="1" x14ac:dyDescent="0.25"/>
    <row r="1182" s="207" customFormat="1" x14ac:dyDescent="0.25"/>
    <row r="1183" s="207" customFormat="1" x14ac:dyDescent="0.25"/>
    <row r="1184" s="207" customFormat="1" x14ac:dyDescent="0.25"/>
    <row r="1185" s="207" customFormat="1" x14ac:dyDescent="0.25"/>
    <row r="1186" s="207" customFormat="1" x14ac:dyDescent="0.25"/>
    <row r="1187" s="207" customFormat="1" x14ac:dyDescent="0.25"/>
    <row r="1188" s="207" customFormat="1" x14ac:dyDescent="0.25"/>
    <row r="1189" s="207" customFormat="1" x14ac:dyDescent="0.25"/>
    <row r="1190" s="207" customFormat="1" x14ac:dyDescent="0.25"/>
    <row r="1191" s="207" customFormat="1" x14ac:dyDescent="0.25"/>
    <row r="1192" s="207" customFormat="1" x14ac:dyDescent="0.25"/>
    <row r="1193" s="207" customFormat="1" x14ac:dyDescent="0.25"/>
    <row r="1194" s="207" customFormat="1" x14ac:dyDescent="0.25"/>
    <row r="1195" s="207" customFormat="1" x14ac:dyDescent="0.25"/>
    <row r="1196" s="207" customFormat="1" x14ac:dyDescent="0.25"/>
    <row r="1197" s="207" customFormat="1" x14ac:dyDescent="0.25"/>
    <row r="1198" s="207" customFormat="1" x14ac:dyDescent="0.25"/>
    <row r="1199" s="207" customFormat="1" x14ac:dyDescent="0.25"/>
    <row r="1200" s="207" customFormat="1" x14ac:dyDescent="0.25"/>
    <row r="1201" s="207" customFormat="1" x14ac:dyDescent="0.25"/>
    <row r="1202" s="207" customFormat="1" x14ac:dyDescent="0.25"/>
    <row r="1203" s="207" customFormat="1" x14ac:dyDescent="0.25"/>
    <row r="1204" s="207" customFormat="1" x14ac:dyDescent="0.25"/>
    <row r="1205" s="207" customFormat="1" x14ac:dyDescent="0.25"/>
    <row r="1206" s="207" customFormat="1" x14ac:dyDescent="0.25"/>
    <row r="1207" s="207" customFormat="1" x14ac:dyDescent="0.25"/>
    <row r="1208" s="207" customFormat="1" x14ac:dyDescent="0.25"/>
    <row r="1209" s="207" customFormat="1" x14ac:dyDescent="0.25"/>
    <row r="1210" s="207" customFormat="1" x14ac:dyDescent="0.25"/>
    <row r="1211" s="207" customFormat="1" x14ac:dyDescent="0.25"/>
    <row r="1212" s="207" customFormat="1" x14ac:dyDescent="0.25"/>
    <row r="1213" s="207" customFormat="1" x14ac:dyDescent="0.25"/>
    <row r="1214" s="207" customFormat="1" x14ac:dyDescent="0.25"/>
    <row r="1215" s="207" customFormat="1" x14ac:dyDescent="0.25"/>
    <row r="1216" s="207" customFormat="1" x14ac:dyDescent="0.25"/>
    <row r="1217" s="207" customFormat="1" x14ac:dyDescent="0.25"/>
    <row r="1218" s="207" customFormat="1" x14ac:dyDescent="0.25"/>
    <row r="1219" s="207" customFormat="1" x14ac:dyDescent="0.25"/>
    <row r="1220" s="207" customFormat="1" x14ac:dyDescent="0.25"/>
    <row r="1221" s="207" customFormat="1" x14ac:dyDescent="0.25"/>
    <row r="1222" s="207" customFormat="1" x14ac:dyDescent="0.25"/>
    <row r="1223" s="207" customFormat="1" x14ac:dyDescent="0.25"/>
    <row r="1224" s="207" customFormat="1" x14ac:dyDescent="0.25"/>
    <row r="1225" s="207" customFormat="1" x14ac:dyDescent="0.25"/>
    <row r="1226" s="207" customFormat="1" x14ac:dyDescent="0.25"/>
    <row r="1227" s="207" customFormat="1" x14ac:dyDescent="0.25"/>
    <row r="1228" s="207" customFormat="1" x14ac:dyDescent="0.25"/>
    <row r="1229" s="207" customFormat="1" x14ac:dyDescent="0.25"/>
    <row r="1230" s="207" customFormat="1" x14ac:dyDescent="0.25"/>
    <row r="1231" s="207" customFormat="1" x14ac:dyDescent="0.25"/>
    <row r="1232" s="207" customFormat="1" x14ac:dyDescent="0.25"/>
    <row r="1233" s="207" customFormat="1" x14ac:dyDescent="0.25"/>
    <row r="1234" s="207" customFormat="1" x14ac:dyDescent="0.25"/>
    <row r="1235" s="207" customFormat="1" x14ac:dyDescent="0.25"/>
    <row r="1236" s="207" customFormat="1" x14ac:dyDescent="0.25"/>
    <row r="1237" s="207" customFormat="1" x14ac:dyDescent="0.25"/>
    <row r="1238" s="207" customFormat="1" x14ac:dyDescent="0.25"/>
    <row r="1239" s="207" customFormat="1" x14ac:dyDescent="0.25"/>
    <row r="1240" s="207" customFormat="1" x14ac:dyDescent="0.25"/>
    <row r="1241" s="207" customFormat="1" x14ac:dyDescent="0.25"/>
    <row r="1242" s="207" customFormat="1" x14ac:dyDescent="0.25"/>
    <row r="1243" s="207" customFormat="1" x14ac:dyDescent="0.25"/>
    <row r="1244" s="207" customFormat="1" x14ac:dyDescent="0.25"/>
    <row r="1245" s="207" customFormat="1" x14ac:dyDescent="0.25"/>
    <row r="1246" s="207" customFormat="1" x14ac:dyDescent="0.25"/>
    <row r="1247" s="207" customFormat="1" x14ac:dyDescent="0.25"/>
    <row r="1248" s="207" customFormat="1" x14ac:dyDescent="0.25"/>
    <row r="1249" s="207" customFormat="1" x14ac:dyDescent="0.25"/>
    <row r="1250" s="207" customFormat="1" x14ac:dyDescent="0.25"/>
    <row r="1251" s="207" customFormat="1" x14ac:dyDescent="0.25"/>
    <row r="1252" s="207" customFormat="1" x14ac:dyDescent="0.25"/>
    <row r="1253" s="207" customFormat="1" x14ac:dyDescent="0.25"/>
    <row r="1254" s="207" customFormat="1" x14ac:dyDescent="0.25"/>
    <row r="1255" s="207" customFormat="1" x14ac:dyDescent="0.25"/>
    <row r="1256" s="207" customFormat="1" x14ac:dyDescent="0.25"/>
    <row r="1257" s="207" customFormat="1" x14ac:dyDescent="0.25"/>
    <row r="1258" s="207" customFormat="1" x14ac:dyDescent="0.25"/>
    <row r="1259" s="207" customFormat="1" x14ac:dyDescent="0.25"/>
    <row r="1260" s="207" customFormat="1" x14ac:dyDescent="0.25"/>
    <row r="1261" s="207" customFormat="1" x14ac:dyDescent="0.25"/>
    <row r="1262" s="207" customFormat="1" x14ac:dyDescent="0.25"/>
    <row r="1263" s="207" customFormat="1" x14ac:dyDescent="0.25"/>
    <row r="1264" s="207" customFormat="1" x14ac:dyDescent="0.25"/>
    <row r="1265" s="207" customFormat="1" x14ac:dyDescent="0.25"/>
    <row r="1266" s="207" customFormat="1" x14ac:dyDescent="0.25"/>
    <row r="1267" s="207" customFormat="1" x14ac:dyDescent="0.25"/>
    <row r="1268" s="207" customFormat="1" x14ac:dyDescent="0.25"/>
    <row r="1269" s="207" customFormat="1" x14ac:dyDescent="0.25"/>
    <row r="1270" s="207" customFormat="1" x14ac:dyDescent="0.25"/>
    <row r="1271" s="207" customFormat="1" x14ac:dyDescent="0.25"/>
    <row r="1272" s="207" customFormat="1" x14ac:dyDescent="0.25"/>
    <row r="1273" s="207" customFormat="1" x14ac:dyDescent="0.25"/>
    <row r="1274" s="207" customFormat="1" x14ac:dyDescent="0.25"/>
    <row r="1275" s="207" customFormat="1" x14ac:dyDescent="0.25"/>
    <row r="1276" s="207" customFormat="1" x14ac:dyDescent="0.25"/>
    <row r="1277" s="207" customFormat="1" x14ac:dyDescent="0.25"/>
    <row r="1278" s="207" customFormat="1" x14ac:dyDescent="0.25"/>
    <row r="1279" s="207" customFormat="1" x14ac:dyDescent="0.25"/>
    <row r="1280" s="207" customFormat="1" x14ac:dyDescent="0.25"/>
    <row r="1281" s="207" customFormat="1" x14ac:dyDescent="0.25"/>
    <row r="1282" s="207" customFormat="1" x14ac:dyDescent="0.25"/>
    <row r="1283" s="207" customFormat="1" x14ac:dyDescent="0.25"/>
    <row r="1284" s="207" customFormat="1" x14ac:dyDescent="0.25"/>
    <row r="1285" s="207" customFormat="1" x14ac:dyDescent="0.25"/>
    <row r="1286" s="207" customFormat="1" x14ac:dyDescent="0.25"/>
    <row r="1287" s="207" customFormat="1" x14ac:dyDescent="0.25"/>
    <row r="1288" s="207" customFormat="1" x14ac:dyDescent="0.25"/>
    <row r="1289" s="207" customFormat="1" x14ac:dyDescent="0.25"/>
    <row r="1290" s="207" customFormat="1" x14ac:dyDescent="0.25"/>
    <row r="1291" s="207" customFormat="1" x14ac:dyDescent="0.25"/>
    <row r="1292" s="207" customFormat="1" x14ac:dyDescent="0.25"/>
    <row r="1293" s="207" customFormat="1" x14ac:dyDescent="0.25"/>
    <row r="1294" s="207" customFormat="1" x14ac:dyDescent="0.25"/>
    <row r="1295" s="207" customFormat="1" x14ac:dyDescent="0.25"/>
    <row r="1296" s="207" customFormat="1" x14ac:dyDescent="0.25"/>
    <row r="1297" s="207" customFormat="1" x14ac:dyDescent="0.25"/>
    <row r="1298" s="207" customFormat="1" x14ac:dyDescent="0.25"/>
    <row r="1299" s="207" customFormat="1" x14ac:dyDescent="0.25"/>
    <row r="1300" s="207" customFormat="1" x14ac:dyDescent="0.25"/>
    <row r="1301" s="207" customFormat="1" x14ac:dyDescent="0.25"/>
    <row r="1302" s="207" customFormat="1" x14ac:dyDescent="0.25"/>
    <row r="1303" s="207" customFormat="1" x14ac:dyDescent="0.25"/>
    <row r="1304" s="207" customFormat="1" x14ac:dyDescent="0.25"/>
    <row r="1305" s="207" customFormat="1" x14ac:dyDescent="0.25"/>
    <row r="1306" s="207" customFormat="1" x14ac:dyDescent="0.25"/>
    <row r="1307" s="207" customFormat="1" x14ac:dyDescent="0.25"/>
    <row r="1308" s="207" customFormat="1" x14ac:dyDescent="0.25"/>
    <row r="1309" s="207" customFormat="1" x14ac:dyDescent="0.25"/>
    <row r="1310" s="207" customFormat="1" x14ac:dyDescent="0.25"/>
    <row r="1311" s="207" customFormat="1" x14ac:dyDescent="0.25"/>
    <row r="1312" s="207" customFormat="1" x14ac:dyDescent="0.25"/>
    <row r="1313" s="207" customFormat="1" x14ac:dyDescent="0.25"/>
    <row r="1314" s="207" customFormat="1" x14ac:dyDescent="0.25"/>
    <row r="1315" s="207" customFormat="1" x14ac:dyDescent="0.25"/>
    <row r="1316" s="207" customFormat="1" x14ac:dyDescent="0.25"/>
    <row r="1317" s="207" customFormat="1" x14ac:dyDescent="0.25"/>
    <row r="1318" s="207" customFormat="1" x14ac:dyDescent="0.25"/>
    <row r="1319" s="207" customFormat="1" x14ac:dyDescent="0.25"/>
    <row r="1320" s="207" customFormat="1" x14ac:dyDescent="0.25"/>
    <row r="1321" s="207" customFormat="1" x14ac:dyDescent="0.25"/>
    <row r="1322" s="207" customFormat="1" x14ac:dyDescent="0.25"/>
    <row r="1323" s="207" customFormat="1" x14ac:dyDescent="0.25"/>
    <row r="1324" s="207" customFormat="1" x14ac:dyDescent="0.25"/>
    <row r="1325" s="207" customFormat="1" x14ac:dyDescent="0.25"/>
    <row r="1326" s="207" customFormat="1" x14ac:dyDescent="0.25"/>
    <row r="1327" s="207" customFormat="1" x14ac:dyDescent="0.25"/>
    <row r="1328" s="207" customFormat="1" x14ac:dyDescent="0.25"/>
    <row r="1329" s="207" customFormat="1" x14ac:dyDescent="0.25"/>
    <row r="1330" s="207" customFormat="1" x14ac:dyDescent="0.25"/>
    <row r="1331" s="207" customFormat="1" x14ac:dyDescent="0.25"/>
    <row r="1332" s="207" customFormat="1" x14ac:dyDescent="0.25"/>
    <row r="1333" s="207" customFormat="1" x14ac:dyDescent="0.25"/>
    <row r="1334" s="207" customFormat="1" x14ac:dyDescent="0.25"/>
    <row r="1335" s="207" customFormat="1" x14ac:dyDescent="0.25"/>
    <row r="1336" s="207" customFormat="1" x14ac:dyDescent="0.25"/>
    <row r="1337" s="207" customFormat="1" x14ac:dyDescent="0.25"/>
    <row r="1338" s="207" customFormat="1" x14ac:dyDescent="0.25"/>
    <row r="1339" s="207" customFormat="1" x14ac:dyDescent="0.25"/>
    <row r="1340" s="207" customFormat="1" x14ac:dyDescent="0.25"/>
    <row r="1341" s="207" customFormat="1" x14ac:dyDescent="0.25"/>
    <row r="1342" s="207" customFormat="1" x14ac:dyDescent="0.25"/>
    <row r="1343" s="207" customFormat="1" x14ac:dyDescent="0.25"/>
    <row r="1344" s="207" customFormat="1" x14ac:dyDescent="0.25"/>
    <row r="1345" s="207" customFormat="1" x14ac:dyDescent="0.25"/>
    <row r="1346" s="207" customFormat="1" x14ac:dyDescent="0.25"/>
    <row r="1347" s="207" customFormat="1" x14ac:dyDescent="0.25"/>
    <row r="1348" s="207" customFormat="1" x14ac:dyDescent="0.25"/>
    <row r="1349" s="207" customFormat="1" x14ac:dyDescent="0.25"/>
    <row r="1350" s="207" customFormat="1" x14ac:dyDescent="0.25"/>
    <row r="1351" s="207" customFormat="1" x14ac:dyDescent="0.25"/>
    <row r="1352" s="207" customFormat="1" x14ac:dyDescent="0.25"/>
    <row r="1353" s="207" customFormat="1" x14ac:dyDescent="0.25"/>
    <row r="1354" s="207" customFormat="1" x14ac:dyDescent="0.25"/>
    <row r="1355" s="207" customFormat="1" x14ac:dyDescent="0.25"/>
    <row r="1356" s="207" customFormat="1" x14ac:dyDescent="0.25"/>
    <row r="1357" s="207" customFormat="1" x14ac:dyDescent="0.25"/>
    <row r="1358" s="207" customFormat="1" x14ac:dyDescent="0.25"/>
    <row r="1359" s="207" customFormat="1" x14ac:dyDescent="0.25"/>
    <row r="1360" s="207" customFormat="1" x14ac:dyDescent="0.25"/>
    <row r="1361" s="207" customFormat="1" x14ac:dyDescent="0.25"/>
    <row r="1362" s="207" customFormat="1" x14ac:dyDescent="0.25"/>
    <row r="1363" s="207" customFormat="1" x14ac:dyDescent="0.25"/>
    <row r="1364" s="207" customFormat="1" x14ac:dyDescent="0.25"/>
    <row r="1365" s="207" customFormat="1" x14ac:dyDescent="0.25"/>
    <row r="1366" s="207" customFormat="1" x14ac:dyDescent="0.25"/>
    <row r="1367" s="207" customFormat="1" x14ac:dyDescent="0.25"/>
    <row r="1368" s="207" customFormat="1" x14ac:dyDescent="0.25"/>
    <row r="1369" s="207" customFormat="1" x14ac:dyDescent="0.25"/>
    <row r="1370" s="207" customFormat="1" x14ac:dyDescent="0.25"/>
    <row r="1371" s="207" customFormat="1" x14ac:dyDescent="0.25"/>
    <row r="1372" s="207" customFormat="1" x14ac:dyDescent="0.25"/>
    <row r="1373" s="207" customFormat="1" x14ac:dyDescent="0.25"/>
    <row r="1374" s="207" customFormat="1" x14ac:dyDescent="0.25"/>
    <row r="1375" s="207" customFormat="1" x14ac:dyDescent="0.25"/>
    <row r="1376" s="207" customFormat="1" x14ac:dyDescent="0.25"/>
    <row r="1377" s="207" customFormat="1" x14ac:dyDescent="0.25"/>
    <row r="1378" s="207" customFormat="1" x14ac:dyDescent="0.25"/>
    <row r="1379" s="207" customFormat="1" x14ac:dyDescent="0.25"/>
    <row r="1380" s="207" customFormat="1" x14ac:dyDescent="0.25"/>
    <row r="1381" s="207" customFormat="1" x14ac:dyDescent="0.25"/>
    <row r="1382" s="207" customFormat="1" x14ac:dyDescent="0.25"/>
    <row r="1383" s="207" customFormat="1" x14ac:dyDescent="0.25"/>
    <row r="1384" s="207" customFormat="1" x14ac:dyDescent="0.25"/>
    <row r="1385" s="207" customFormat="1" x14ac:dyDescent="0.25"/>
    <row r="1386" s="207" customFormat="1" x14ac:dyDescent="0.25"/>
    <row r="1387" s="207" customFormat="1" x14ac:dyDescent="0.25"/>
    <row r="1388" s="207" customFormat="1" x14ac:dyDescent="0.25"/>
    <row r="1389" s="207" customFormat="1" x14ac:dyDescent="0.25"/>
    <row r="1390" s="207" customFormat="1" x14ac:dyDescent="0.25"/>
    <row r="1391" s="207" customFormat="1" x14ac:dyDescent="0.25"/>
    <row r="1392" s="207" customFormat="1" x14ac:dyDescent="0.25"/>
    <row r="1393" s="207" customFormat="1" x14ac:dyDescent="0.25"/>
    <row r="1394" s="207" customFormat="1" x14ac:dyDescent="0.25"/>
    <row r="1395" s="207" customFormat="1" x14ac:dyDescent="0.25"/>
    <row r="1396" s="207" customFormat="1" x14ac:dyDescent="0.25"/>
    <row r="1397" s="207" customFormat="1" x14ac:dyDescent="0.25"/>
    <row r="1398" s="207" customFormat="1" x14ac:dyDescent="0.25"/>
    <row r="1399" s="207" customFormat="1" x14ac:dyDescent="0.25"/>
    <row r="1400" s="207" customFormat="1" x14ac:dyDescent="0.25"/>
    <row r="1401" s="207" customFormat="1" x14ac:dyDescent="0.25"/>
    <row r="1402" s="207" customFormat="1" x14ac:dyDescent="0.25"/>
    <row r="1403" s="207" customFormat="1" x14ac:dyDescent="0.25"/>
    <row r="1404" s="207" customFormat="1" x14ac:dyDescent="0.25"/>
    <row r="1405" s="207" customFormat="1" x14ac:dyDescent="0.25"/>
    <row r="1406" s="207" customFormat="1" x14ac:dyDescent="0.25"/>
    <row r="1407" s="207" customFormat="1" x14ac:dyDescent="0.25"/>
    <row r="1408" s="207" customFormat="1" x14ac:dyDescent="0.25"/>
    <row r="1409" s="207" customFormat="1" x14ac:dyDescent="0.25"/>
    <row r="1410" s="207" customFormat="1" x14ac:dyDescent="0.25"/>
    <row r="1411" s="207" customFormat="1" x14ac:dyDescent="0.25"/>
    <row r="1412" s="207" customFormat="1" x14ac:dyDescent="0.25"/>
    <row r="1413" s="207" customFormat="1" x14ac:dyDescent="0.25"/>
    <row r="1414" s="207" customFormat="1" x14ac:dyDescent="0.25"/>
    <row r="1415" s="207" customFormat="1" x14ac:dyDescent="0.25"/>
    <row r="1416" s="207" customFormat="1" x14ac:dyDescent="0.25"/>
    <row r="1417" s="207" customFormat="1" x14ac:dyDescent="0.25"/>
    <row r="1418" s="207" customFormat="1" x14ac:dyDescent="0.25"/>
    <row r="1419" s="207" customFormat="1" x14ac:dyDescent="0.25"/>
    <row r="1420" s="207" customFormat="1" x14ac:dyDescent="0.25"/>
    <row r="1421" s="207" customFormat="1" x14ac:dyDescent="0.25"/>
    <row r="1422" s="207" customFormat="1" x14ac:dyDescent="0.25"/>
    <row r="1423" s="207" customFormat="1" x14ac:dyDescent="0.25"/>
    <row r="1424" s="207" customFormat="1" x14ac:dyDescent="0.25"/>
    <row r="1425" s="207" customFormat="1" x14ac:dyDescent="0.25"/>
    <row r="1426" s="207" customFormat="1" x14ac:dyDescent="0.25"/>
    <row r="1427" s="207" customFormat="1" x14ac:dyDescent="0.25"/>
    <row r="1428" s="207" customFormat="1" x14ac:dyDescent="0.25"/>
    <row r="1429" s="207" customFormat="1" x14ac:dyDescent="0.25"/>
    <row r="1430" s="207" customFormat="1" x14ac:dyDescent="0.25"/>
    <row r="1431" s="207" customFormat="1" x14ac:dyDescent="0.25"/>
    <row r="1432" s="207" customFormat="1" x14ac:dyDescent="0.25"/>
    <row r="1433" s="207" customFormat="1" x14ac:dyDescent="0.25"/>
    <row r="1434" s="207" customFormat="1" x14ac:dyDescent="0.25"/>
    <row r="1435" s="207" customFormat="1" x14ac:dyDescent="0.25"/>
    <row r="1436" s="207" customFormat="1" x14ac:dyDescent="0.25"/>
    <row r="1437" s="207" customFormat="1" x14ac:dyDescent="0.25"/>
    <row r="1438" s="207" customFormat="1" x14ac:dyDescent="0.25"/>
    <row r="1439" s="207" customFormat="1" x14ac:dyDescent="0.25"/>
    <row r="1440" s="207" customFormat="1" x14ac:dyDescent="0.25"/>
    <row r="1441" s="207" customFormat="1" x14ac:dyDescent="0.25"/>
    <row r="1442" s="207" customFormat="1" x14ac:dyDescent="0.25"/>
    <row r="1443" s="207" customFormat="1" x14ac:dyDescent="0.25"/>
    <row r="1444" s="207" customFormat="1" x14ac:dyDescent="0.25"/>
    <row r="1445" s="207" customFormat="1" x14ac:dyDescent="0.25"/>
    <row r="1446" s="207" customFormat="1" x14ac:dyDescent="0.25"/>
    <row r="1447" s="207" customFormat="1" x14ac:dyDescent="0.25"/>
    <row r="1448" s="207" customFormat="1" x14ac:dyDescent="0.25"/>
    <row r="1449" s="207" customFormat="1" x14ac:dyDescent="0.25"/>
    <row r="1450" s="207" customFormat="1" x14ac:dyDescent="0.25"/>
    <row r="1451" s="207" customFormat="1" x14ac:dyDescent="0.25"/>
    <row r="1452" s="207" customFormat="1" x14ac:dyDescent="0.25"/>
    <row r="1453" s="207" customFormat="1" x14ac:dyDescent="0.25"/>
    <row r="1454" s="207" customFormat="1" x14ac:dyDescent="0.25"/>
    <row r="1455" s="207" customFormat="1" x14ac:dyDescent="0.25"/>
    <row r="1456" s="207" customFormat="1" x14ac:dyDescent="0.25"/>
    <row r="1457" s="207" customFormat="1" x14ac:dyDescent="0.25"/>
    <row r="1458" s="207" customFormat="1" x14ac:dyDescent="0.25"/>
    <row r="1459" s="207" customFormat="1" x14ac:dyDescent="0.25"/>
    <row r="1460" s="207" customFormat="1" x14ac:dyDescent="0.25"/>
    <row r="1461" s="207" customFormat="1" x14ac:dyDescent="0.25"/>
    <row r="1462" s="207" customFormat="1" x14ac:dyDescent="0.25"/>
    <row r="1463" s="207" customFormat="1" x14ac:dyDescent="0.25"/>
    <row r="1464" s="207" customFormat="1" x14ac:dyDescent="0.25"/>
    <row r="1465" s="207" customFormat="1" x14ac:dyDescent="0.25"/>
    <row r="1466" s="207" customFormat="1" x14ac:dyDescent="0.25"/>
    <row r="1467" s="207" customFormat="1" x14ac:dyDescent="0.25"/>
    <row r="1468" s="207" customFormat="1" x14ac:dyDescent="0.25"/>
    <row r="1469" s="207" customFormat="1" x14ac:dyDescent="0.25"/>
    <row r="1470" s="207" customFormat="1" x14ac:dyDescent="0.25"/>
    <row r="1471" s="207" customFormat="1" x14ac:dyDescent="0.25"/>
    <row r="1472" s="207" customFormat="1" x14ac:dyDescent="0.25"/>
    <row r="1473" s="207" customFormat="1" x14ac:dyDescent="0.25"/>
    <row r="1474" s="207" customFormat="1" x14ac:dyDescent="0.25"/>
    <row r="1475" s="207" customFormat="1" x14ac:dyDescent="0.25"/>
    <row r="1476" s="207" customFormat="1" x14ac:dyDescent="0.25"/>
    <row r="1477" s="207" customFormat="1" x14ac:dyDescent="0.25"/>
    <row r="1478" s="207" customFormat="1" x14ac:dyDescent="0.25"/>
    <row r="1479" s="207" customFormat="1" x14ac:dyDescent="0.25"/>
    <row r="1480" s="207" customFormat="1" x14ac:dyDescent="0.25"/>
    <row r="1481" s="207" customFormat="1" x14ac:dyDescent="0.25"/>
    <row r="1482" s="207" customFormat="1" x14ac:dyDescent="0.25"/>
    <row r="1483" s="207" customFormat="1" x14ac:dyDescent="0.25"/>
    <row r="1484" s="207" customFormat="1" x14ac:dyDescent="0.25"/>
    <row r="1485" s="207" customFormat="1" x14ac:dyDescent="0.25"/>
    <row r="1486" s="207" customFormat="1" x14ac:dyDescent="0.25"/>
    <row r="1487" s="207" customFormat="1" x14ac:dyDescent="0.25"/>
    <row r="1488" s="207" customFormat="1" x14ac:dyDescent="0.25"/>
    <row r="1489" s="207" customFormat="1" x14ac:dyDescent="0.25"/>
    <row r="1490" s="207" customFormat="1" x14ac:dyDescent="0.25"/>
    <row r="1491" s="207" customFormat="1" x14ac:dyDescent="0.25"/>
    <row r="1492" s="207" customFormat="1" x14ac:dyDescent="0.25"/>
    <row r="1493" s="207" customFormat="1" x14ac:dyDescent="0.25"/>
    <row r="1494" s="207" customFormat="1" x14ac:dyDescent="0.25"/>
    <row r="1495" s="207" customFormat="1" x14ac:dyDescent="0.25"/>
    <row r="1496" s="207" customFormat="1" x14ac:dyDescent="0.25"/>
    <row r="1497" s="207" customFormat="1" x14ac:dyDescent="0.25"/>
    <row r="1498" s="207" customFormat="1" x14ac:dyDescent="0.25"/>
    <row r="1499" s="207" customFormat="1" x14ac:dyDescent="0.25"/>
    <row r="1500" s="207" customFormat="1" x14ac:dyDescent="0.25"/>
    <row r="1501" s="207" customFormat="1" x14ac:dyDescent="0.25"/>
    <row r="1502" s="207" customFormat="1" x14ac:dyDescent="0.25"/>
    <row r="1503" s="207" customFormat="1" x14ac:dyDescent="0.25"/>
    <row r="1504" s="207" customFormat="1" x14ac:dyDescent="0.25"/>
    <row r="1505" s="207" customFormat="1" x14ac:dyDescent="0.25"/>
    <row r="1506" s="207" customFormat="1" x14ac:dyDescent="0.25"/>
    <row r="1507" s="207" customFormat="1" x14ac:dyDescent="0.25"/>
    <row r="1508" s="207" customFormat="1" x14ac:dyDescent="0.25"/>
    <row r="1509" s="207" customFormat="1" x14ac:dyDescent="0.25"/>
    <row r="1510" s="207" customFormat="1" x14ac:dyDescent="0.25"/>
    <row r="1511" s="207" customFormat="1" x14ac:dyDescent="0.25"/>
    <row r="1512" s="207" customFormat="1" x14ac:dyDescent="0.25"/>
    <row r="1513" s="207" customFormat="1" x14ac:dyDescent="0.25"/>
    <row r="1514" s="207" customFormat="1" x14ac:dyDescent="0.25"/>
    <row r="1515" s="207" customFormat="1" x14ac:dyDescent="0.25"/>
    <row r="1516" s="207" customFormat="1" x14ac:dyDescent="0.25"/>
    <row r="1517" s="207" customFormat="1" x14ac:dyDescent="0.25"/>
    <row r="1518" s="207" customFormat="1" x14ac:dyDescent="0.25"/>
    <row r="1519" s="207" customFormat="1" x14ac:dyDescent="0.25"/>
    <row r="1520" s="207" customFormat="1" x14ac:dyDescent="0.25"/>
    <row r="1521" s="207" customFormat="1" x14ac:dyDescent="0.25"/>
    <row r="1522" s="207" customFormat="1" x14ac:dyDescent="0.25"/>
    <row r="1523" s="207" customFormat="1" x14ac:dyDescent="0.25"/>
    <row r="1524" s="207" customFormat="1" x14ac:dyDescent="0.25"/>
    <row r="1525" s="207" customFormat="1" x14ac:dyDescent="0.25"/>
    <row r="1526" s="207" customFormat="1" x14ac:dyDescent="0.25"/>
    <row r="1527" s="207" customFormat="1" x14ac:dyDescent="0.25"/>
    <row r="1528" s="207" customFormat="1" x14ac:dyDescent="0.25"/>
    <row r="1529" s="207" customFormat="1" x14ac:dyDescent="0.25"/>
    <row r="1530" s="207" customFormat="1" x14ac:dyDescent="0.25"/>
    <row r="1531" s="207" customFormat="1" x14ac:dyDescent="0.25"/>
    <row r="1532" s="207" customFormat="1" x14ac:dyDescent="0.25"/>
    <row r="1533" s="207" customFormat="1" x14ac:dyDescent="0.25"/>
    <row r="1534" s="207" customFormat="1" x14ac:dyDescent="0.25"/>
    <row r="1535" s="207" customFormat="1" x14ac:dyDescent="0.25"/>
    <row r="1536" s="207" customFormat="1" x14ac:dyDescent="0.25"/>
    <row r="1537" s="207" customFormat="1" x14ac:dyDescent="0.25"/>
    <row r="1538" s="207" customFormat="1" x14ac:dyDescent="0.25"/>
    <row r="1539" s="207" customFormat="1" x14ac:dyDescent="0.25"/>
    <row r="1540" s="207" customFormat="1" x14ac:dyDescent="0.25"/>
    <row r="1541" s="207" customFormat="1" x14ac:dyDescent="0.25"/>
    <row r="1542" s="207" customFormat="1" x14ac:dyDescent="0.25"/>
    <row r="1543" s="207" customFormat="1" x14ac:dyDescent="0.25"/>
    <row r="1544" s="207" customFormat="1" x14ac:dyDescent="0.25"/>
    <row r="1545" s="207" customFormat="1" x14ac:dyDescent="0.25"/>
    <row r="1546" s="207" customFormat="1" x14ac:dyDescent="0.25"/>
    <row r="1547" s="207" customFormat="1" x14ac:dyDescent="0.25"/>
    <row r="1548" s="207" customFormat="1" x14ac:dyDescent="0.25"/>
    <row r="1549" s="207" customFormat="1" x14ac:dyDescent="0.25"/>
    <row r="1550" s="207" customFormat="1" x14ac:dyDescent="0.25"/>
    <row r="1551" s="207" customFormat="1" x14ac:dyDescent="0.25"/>
    <row r="1552" s="207" customFormat="1" x14ac:dyDescent="0.25"/>
    <row r="1553" s="207" customFormat="1" x14ac:dyDescent="0.25"/>
    <row r="1554" s="207" customFormat="1" x14ac:dyDescent="0.25"/>
    <row r="1555" s="207" customFormat="1" x14ac:dyDescent="0.25"/>
    <row r="1556" s="207" customFormat="1" x14ac:dyDescent="0.25"/>
    <row r="1557" s="207" customFormat="1" x14ac:dyDescent="0.25"/>
    <row r="1558" s="207" customFormat="1" x14ac:dyDescent="0.25"/>
    <row r="1559" s="207" customFormat="1" x14ac:dyDescent="0.25"/>
    <row r="1560" s="207" customFormat="1" x14ac:dyDescent="0.25"/>
    <row r="1561" s="207" customFormat="1" x14ac:dyDescent="0.25"/>
    <row r="1562" s="207" customFormat="1" x14ac:dyDescent="0.25"/>
    <row r="1563" s="207" customFormat="1" x14ac:dyDescent="0.25"/>
    <row r="1564" s="207" customFormat="1" x14ac:dyDescent="0.25"/>
    <row r="1565" s="207" customFormat="1" x14ac:dyDescent="0.25"/>
    <row r="1566" s="207" customFormat="1" x14ac:dyDescent="0.25"/>
    <row r="1567" s="207" customFormat="1" x14ac:dyDescent="0.25"/>
    <row r="1568" s="207" customFormat="1" x14ac:dyDescent="0.25"/>
    <row r="1569" s="207" customFormat="1" x14ac:dyDescent="0.25"/>
    <row r="1570" s="207" customFormat="1" x14ac:dyDescent="0.25"/>
    <row r="1571" s="207" customFormat="1" x14ac:dyDescent="0.25"/>
    <row r="1572" s="207" customFormat="1" x14ac:dyDescent="0.25"/>
    <row r="1573" s="207" customFormat="1" x14ac:dyDescent="0.25"/>
    <row r="1574" s="207" customFormat="1" x14ac:dyDescent="0.25"/>
    <row r="1575" s="207" customFormat="1" x14ac:dyDescent="0.25"/>
    <row r="1576" s="207" customFormat="1" x14ac:dyDescent="0.25"/>
    <row r="1577" s="207" customFormat="1" x14ac:dyDescent="0.25"/>
    <row r="1578" s="207" customFormat="1" x14ac:dyDescent="0.25"/>
    <row r="1579" s="207" customFormat="1" x14ac:dyDescent="0.25"/>
    <row r="1580" s="207" customFormat="1" x14ac:dyDescent="0.25"/>
    <row r="1581" s="207" customFormat="1" x14ac:dyDescent="0.25"/>
    <row r="1582" s="207" customFormat="1" x14ac:dyDescent="0.25"/>
    <row r="1583" s="207" customFormat="1" x14ac:dyDescent="0.25"/>
    <row r="1584" s="207" customFormat="1" x14ac:dyDescent="0.25"/>
    <row r="1585" s="207" customFormat="1" x14ac:dyDescent="0.25"/>
    <row r="1586" s="207" customFormat="1" x14ac:dyDescent="0.25"/>
    <row r="1587" s="207" customFormat="1" x14ac:dyDescent="0.25"/>
    <row r="1588" s="207" customFormat="1" x14ac:dyDescent="0.25"/>
    <row r="1589" s="207" customFormat="1" x14ac:dyDescent="0.25"/>
    <row r="1590" s="207" customFormat="1" x14ac:dyDescent="0.25"/>
    <row r="1591" s="207" customFormat="1" x14ac:dyDescent="0.25"/>
    <row r="1592" s="207" customFormat="1" x14ac:dyDescent="0.25"/>
    <row r="1593" s="207" customFormat="1" x14ac:dyDescent="0.25"/>
    <row r="1594" s="207" customFormat="1" x14ac:dyDescent="0.25"/>
    <row r="1595" s="207" customFormat="1" x14ac:dyDescent="0.25"/>
    <row r="1596" s="207" customFormat="1" x14ac:dyDescent="0.25"/>
    <row r="1597" s="207" customFormat="1" x14ac:dyDescent="0.25"/>
    <row r="1598" s="207" customFormat="1" x14ac:dyDescent="0.25"/>
    <row r="1599" s="207" customFormat="1" x14ac:dyDescent="0.25"/>
    <row r="1600" s="207" customFormat="1" x14ac:dyDescent="0.25"/>
    <row r="1601" s="207" customFormat="1" x14ac:dyDescent="0.25"/>
    <row r="1602" s="207" customFormat="1" x14ac:dyDescent="0.25"/>
    <row r="1603" s="207" customFormat="1" x14ac:dyDescent="0.25"/>
    <row r="1604" s="207" customFormat="1" x14ac:dyDescent="0.25"/>
    <row r="1605" s="207" customFormat="1" x14ac:dyDescent="0.25"/>
    <row r="1606" s="207" customFormat="1" x14ac:dyDescent="0.25"/>
    <row r="1607" s="207" customFormat="1" x14ac:dyDescent="0.25"/>
    <row r="1608" s="207" customFormat="1" x14ac:dyDescent="0.25"/>
    <row r="1609" s="207" customFormat="1" x14ac:dyDescent="0.25"/>
    <row r="1610" s="207" customFormat="1" x14ac:dyDescent="0.25"/>
    <row r="1611" s="207" customFormat="1" x14ac:dyDescent="0.25"/>
    <row r="1612" s="207" customFormat="1" x14ac:dyDescent="0.25"/>
    <row r="1613" s="207" customFormat="1" x14ac:dyDescent="0.25"/>
    <row r="1614" s="207" customFormat="1" x14ac:dyDescent="0.25"/>
    <row r="1615" s="207" customFormat="1" x14ac:dyDescent="0.25"/>
    <row r="1616" s="207" customFormat="1" x14ac:dyDescent="0.25"/>
    <row r="1617" s="207" customFormat="1" x14ac:dyDescent="0.25"/>
    <row r="1618" s="207" customFormat="1" x14ac:dyDescent="0.25"/>
    <row r="1619" s="207" customFormat="1" x14ac:dyDescent="0.25"/>
    <row r="1620" s="207" customFormat="1" x14ac:dyDescent="0.25"/>
    <row r="1621" s="207" customFormat="1" x14ac:dyDescent="0.25"/>
    <row r="1622" s="207" customFormat="1" x14ac:dyDescent="0.25"/>
    <row r="1623" s="207" customFormat="1" x14ac:dyDescent="0.25"/>
    <row r="1624" s="207" customFormat="1" x14ac:dyDescent="0.25"/>
    <row r="1625" s="207" customFormat="1" x14ac:dyDescent="0.25"/>
    <row r="1626" s="207" customFormat="1" x14ac:dyDescent="0.25"/>
    <row r="1627" s="207" customFormat="1" x14ac:dyDescent="0.25"/>
    <row r="1628" s="207" customFormat="1" x14ac:dyDescent="0.25"/>
    <row r="1629" s="207" customFormat="1" x14ac:dyDescent="0.25"/>
    <row r="1630" s="207" customFormat="1" x14ac:dyDescent="0.25"/>
    <row r="1631" s="207" customFormat="1" x14ac:dyDescent="0.25"/>
    <row r="1632" s="207" customFormat="1" x14ac:dyDescent="0.25"/>
    <row r="1633" s="207" customFormat="1" x14ac:dyDescent="0.25"/>
    <row r="1634" s="207" customFormat="1" x14ac:dyDescent="0.25"/>
    <row r="1635" s="207" customFormat="1" x14ac:dyDescent="0.25"/>
    <row r="1636" s="207" customFormat="1" x14ac:dyDescent="0.25"/>
    <row r="1637" s="207" customFormat="1" x14ac:dyDescent="0.25"/>
    <row r="1638" s="207" customFormat="1" x14ac:dyDescent="0.25"/>
    <row r="1639" s="207" customFormat="1" x14ac:dyDescent="0.25"/>
    <row r="1640" s="207" customFormat="1" x14ac:dyDescent="0.25"/>
    <row r="1641" s="207" customFormat="1" x14ac:dyDescent="0.25"/>
    <row r="1642" s="207" customFormat="1" x14ac:dyDescent="0.25"/>
    <row r="1643" s="207" customFormat="1" x14ac:dyDescent="0.25"/>
    <row r="1644" s="207" customFormat="1" x14ac:dyDescent="0.25"/>
    <row r="1645" s="207" customFormat="1" x14ac:dyDescent="0.25"/>
    <row r="1646" s="207" customFormat="1" x14ac:dyDescent="0.25"/>
    <row r="1647" s="207" customFormat="1" x14ac:dyDescent="0.25"/>
    <row r="1648" s="207" customFormat="1" x14ac:dyDescent="0.25"/>
    <row r="1649" s="207" customFormat="1" x14ac:dyDescent="0.25"/>
    <row r="1650" s="207" customFormat="1" x14ac:dyDescent="0.25"/>
    <row r="1651" s="207" customFormat="1" x14ac:dyDescent="0.25"/>
    <row r="1652" s="207" customFormat="1" x14ac:dyDescent="0.25"/>
    <row r="1653" s="207" customFormat="1" x14ac:dyDescent="0.25"/>
    <row r="1654" s="207" customFormat="1" x14ac:dyDescent="0.25"/>
    <row r="1655" s="207" customFormat="1" x14ac:dyDescent="0.25"/>
    <row r="1656" s="207" customFormat="1" x14ac:dyDescent="0.25"/>
    <row r="1657" s="207" customFormat="1" x14ac:dyDescent="0.25"/>
    <row r="1658" s="207" customFormat="1" x14ac:dyDescent="0.25"/>
    <row r="1659" s="207" customFormat="1" x14ac:dyDescent="0.25"/>
    <row r="1660" s="207" customFormat="1" x14ac:dyDescent="0.25"/>
    <row r="1661" s="207" customFormat="1" x14ac:dyDescent="0.25"/>
    <row r="1662" s="207" customFormat="1" x14ac:dyDescent="0.25"/>
    <row r="1663" s="207" customFormat="1" x14ac:dyDescent="0.25"/>
    <row r="1664" s="207" customFormat="1" x14ac:dyDescent="0.25"/>
    <row r="1665" s="207" customFormat="1" x14ac:dyDescent="0.25"/>
    <row r="1666" s="207" customFormat="1" x14ac:dyDescent="0.25"/>
    <row r="1667" s="207" customFormat="1" x14ac:dyDescent="0.25"/>
    <row r="1668" s="207" customFormat="1" x14ac:dyDescent="0.25"/>
    <row r="1669" s="207" customFormat="1" x14ac:dyDescent="0.25"/>
    <row r="1670" s="207" customFormat="1" x14ac:dyDescent="0.25"/>
    <row r="1671" s="207" customFormat="1" x14ac:dyDescent="0.25"/>
    <row r="1672" s="207" customFormat="1" x14ac:dyDescent="0.25"/>
    <row r="1673" s="207" customFormat="1" x14ac:dyDescent="0.25"/>
    <row r="1674" s="207" customFormat="1" x14ac:dyDescent="0.25"/>
    <row r="1675" s="207" customFormat="1" x14ac:dyDescent="0.25"/>
    <row r="1676" s="207" customFormat="1" x14ac:dyDescent="0.25"/>
    <row r="1677" s="207" customFormat="1" x14ac:dyDescent="0.25"/>
    <row r="1678" s="207" customFormat="1" x14ac:dyDescent="0.25"/>
    <row r="1679" s="207" customFormat="1" x14ac:dyDescent="0.25"/>
    <row r="1680" s="207" customFormat="1" x14ac:dyDescent="0.25"/>
    <row r="1681" s="207" customFormat="1" x14ac:dyDescent="0.25"/>
    <row r="1682" s="207" customFormat="1" x14ac:dyDescent="0.25"/>
    <row r="1683" s="207" customFormat="1" x14ac:dyDescent="0.25"/>
    <row r="1684" s="207" customFormat="1" x14ac:dyDescent="0.25"/>
    <row r="1685" s="207" customFormat="1" x14ac:dyDescent="0.25"/>
    <row r="1686" s="207" customFormat="1" x14ac:dyDescent="0.25"/>
    <row r="1687" s="207" customFormat="1" x14ac:dyDescent="0.25"/>
    <row r="1688" s="207" customFormat="1" x14ac:dyDescent="0.25"/>
    <row r="1689" s="207" customFormat="1" x14ac:dyDescent="0.25"/>
    <row r="1690" s="207" customFormat="1" x14ac:dyDescent="0.25"/>
    <row r="1691" s="207" customFormat="1" x14ac:dyDescent="0.25"/>
    <row r="1692" s="207" customFormat="1" x14ac:dyDescent="0.25"/>
    <row r="1693" s="207" customFormat="1" x14ac:dyDescent="0.25"/>
    <row r="1694" s="207" customFormat="1" x14ac:dyDescent="0.25"/>
    <row r="1695" s="207" customFormat="1" x14ac:dyDescent="0.25"/>
    <row r="1696" s="207" customFormat="1" x14ac:dyDescent="0.25"/>
    <row r="1697" s="207" customFormat="1" x14ac:dyDescent="0.25"/>
    <row r="1698" s="207" customFormat="1" x14ac:dyDescent="0.25"/>
    <row r="1699" s="207" customFormat="1" x14ac:dyDescent="0.25"/>
    <row r="1700" s="207" customFormat="1" x14ac:dyDescent="0.25"/>
    <row r="1701" s="207" customFormat="1" x14ac:dyDescent="0.25"/>
    <row r="1702" s="207" customFormat="1" x14ac:dyDescent="0.25"/>
    <row r="1703" s="207" customFormat="1" x14ac:dyDescent="0.25"/>
    <row r="1704" s="207" customFormat="1" x14ac:dyDescent="0.25"/>
    <row r="1705" s="207" customFormat="1" x14ac:dyDescent="0.25"/>
    <row r="1706" s="207" customFormat="1" x14ac:dyDescent="0.25"/>
    <row r="1707" s="207" customFormat="1" x14ac:dyDescent="0.25"/>
    <row r="1708" s="207" customFormat="1" x14ac:dyDescent="0.25"/>
    <row r="1709" s="207" customFormat="1" x14ac:dyDescent="0.25"/>
    <row r="1710" s="207" customFormat="1" x14ac:dyDescent="0.25"/>
    <row r="1711" s="207" customFormat="1" x14ac:dyDescent="0.25"/>
    <row r="1712" s="207" customFormat="1" x14ac:dyDescent="0.25"/>
    <row r="1713" s="207" customFormat="1" x14ac:dyDescent="0.25"/>
    <row r="1714" s="207" customFormat="1" x14ac:dyDescent="0.25"/>
    <row r="1715" s="207" customFormat="1" x14ac:dyDescent="0.25"/>
    <row r="1716" s="207" customFormat="1" x14ac:dyDescent="0.25"/>
    <row r="1717" s="207" customFormat="1" x14ac:dyDescent="0.25"/>
    <row r="1718" s="207" customFormat="1" x14ac:dyDescent="0.25"/>
    <row r="1719" s="207" customFormat="1" x14ac:dyDescent="0.25"/>
    <row r="1720" s="207" customFormat="1" x14ac:dyDescent="0.25"/>
    <row r="1721" s="207" customFormat="1" x14ac:dyDescent="0.25"/>
    <row r="1722" s="207" customFormat="1" x14ac:dyDescent="0.25"/>
    <row r="1723" s="207" customFormat="1" x14ac:dyDescent="0.25"/>
    <row r="1724" s="207" customFormat="1" x14ac:dyDescent="0.25"/>
    <row r="1725" s="207" customFormat="1" x14ac:dyDescent="0.25"/>
    <row r="1726" s="207" customFormat="1" x14ac:dyDescent="0.25"/>
    <row r="1727" s="207" customFormat="1" x14ac:dyDescent="0.25"/>
    <row r="1728" s="207" customFormat="1" x14ac:dyDescent="0.25"/>
    <row r="1729" s="207" customFormat="1" x14ac:dyDescent="0.25"/>
    <row r="1730" s="207" customFormat="1" x14ac:dyDescent="0.25"/>
    <row r="1731" s="207" customFormat="1" x14ac:dyDescent="0.25"/>
    <row r="1732" s="207" customFormat="1" x14ac:dyDescent="0.25"/>
    <row r="1733" s="207" customFormat="1" x14ac:dyDescent="0.25"/>
    <row r="1734" s="207" customFormat="1" x14ac:dyDescent="0.25"/>
    <row r="1735" s="207" customFormat="1" x14ac:dyDescent="0.25"/>
    <row r="1736" s="207" customFormat="1" x14ac:dyDescent="0.25"/>
    <row r="1737" s="207" customFormat="1" x14ac:dyDescent="0.25"/>
    <row r="1738" s="207" customFormat="1" x14ac:dyDescent="0.25"/>
    <row r="1739" s="207" customFormat="1" x14ac:dyDescent="0.25"/>
    <row r="1740" s="207" customFormat="1" x14ac:dyDescent="0.25"/>
    <row r="1741" s="207" customFormat="1" x14ac:dyDescent="0.25"/>
    <row r="1742" s="207" customFormat="1" x14ac:dyDescent="0.25"/>
    <row r="1743" s="207" customFormat="1" x14ac:dyDescent="0.25"/>
    <row r="1744" s="207" customFormat="1" x14ac:dyDescent="0.25"/>
    <row r="1745" s="207" customFormat="1" x14ac:dyDescent="0.25"/>
    <row r="1746" s="207" customFormat="1" x14ac:dyDescent="0.25"/>
    <row r="1747" s="207" customFormat="1" x14ac:dyDescent="0.25"/>
    <row r="1748" s="207" customFormat="1" x14ac:dyDescent="0.25"/>
    <row r="1749" s="207" customFormat="1" x14ac:dyDescent="0.25"/>
    <row r="1750" s="207" customFormat="1" x14ac:dyDescent="0.25"/>
    <row r="1751" s="207" customFormat="1" x14ac:dyDescent="0.25"/>
    <row r="1752" s="207" customFormat="1" x14ac:dyDescent="0.25"/>
    <row r="1753" s="207" customFormat="1" x14ac:dyDescent="0.25"/>
    <row r="1754" s="207" customFormat="1" x14ac:dyDescent="0.25"/>
    <row r="1755" s="207" customFormat="1" x14ac:dyDescent="0.25"/>
    <row r="1756" s="207" customFormat="1" x14ac:dyDescent="0.25"/>
    <row r="1757" s="207" customFormat="1" x14ac:dyDescent="0.25"/>
    <row r="1758" s="207" customFormat="1" x14ac:dyDescent="0.25"/>
    <row r="1759" s="207" customFormat="1" x14ac:dyDescent="0.25"/>
    <row r="1760" s="207" customFormat="1" x14ac:dyDescent="0.25"/>
    <row r="1761" s="207" customFormat="1" x14ac:dyDescent="0.25"/>
    <row r="1762" s="207" customFormat="1" x14ac:dyDescent="0.25"/>
    <row r="1763" s="207" customFormat="1" x14ac:dyDescent="0.25"/>
    <row r="1764" s="207" customFormat="1" x14ac:dyDescent="0.25"/>
    <row r="1765" s="207" customFormat="1" x14ac:dyDescent="0.25"/>
    <row r="1766" s="207" customFormat="1" x14ac:dyDescent="0.25"/>
    <row r="1767" s="207" customFormat="1" x14ac:dyDescent="0.25"/>
    <row r="1768" s="207" customFormat="1" x14ac:dyDescent="0.25"/>
    <row r="1769" s="207" customFormat="1" x14ac:dyDescent="0.25"/>
    <row r="1770" s="207" customFormat="1" x14ac:dyDescent="0.25"/>
    <row r="1771" s="207" customFormat="1" x14ac:dyDescent="0.25"/>
    <row r="1772" s="207" customFormat="1" x14ac:dyDescent="0.25"/>
    <row r="1773" s="207" customFormat="1" x14ac:dyDescent="0.25"/>
    <row r="1774" s="207" customFormat="1" x14ac:dyDescent="0.25"/>
    <row r="1775" s="207" customFormat="1" x14ac:dyDescent="0.25"/>
    <row r="1776" s="207" customFormat="1" x14ac:dyDescent="0.25"/>
    <row r="1777" s="207" customFormat="1" x14ac:dyDescent="0.25"/>
    <row r="1778" s="207" customFormat="1" x14ac:dyDescent="0.25"/>
    <row r="1779" s="207" customFormat="1" x14ac:dyDescent="0.25"/>
    <row r="1780" s="207" customFormat="1" x14ac:dyDescent="0.25"/>
    <row r="1781" s="207" customFormat="1" x14ac:dyDescent="0.25"/>
    <row r="1782" s="207" customFormat="1" x14ac:dyDescent="0.25"/>
    <row r="1783" s="207" customFormat="1" x14ac:dyDescent="0.25"/>
    <row r="1784" s="207" customFormat="1" x14ac:dyDescent="0.25"/>
    <row r="1785" s="207" customFormat="1" x14ac:dyDescent="0.25"/>
    <row r="1786" s="207" customFormat="1" x14ac:dyDescent="0.25"/>
    <row r="1787" s="207" customFormat="1" x14ac:dyDescent="0.25"/>
    <row r="1788" s="207" customFormat="1" x14ac:dyDescent="0.25"/>
    <row r="1789" s="207" customFormat="1" x14ac:dyDescent="0.25"/>
    <row r="1790" s="207" customFormat="1" x14ac:dyDescent="0.25"/>
    <row r="1791" s="207" customFormat="1" x14ac:dyDescent="0.25"/>
    <row r="1792" s="207" customFormat="1" x14ac:dyDescent="0.25"/>
    <row r="1793" s="207" customFormat="1" x14ac:dyDescent="0.25"/>
    <row r="1794" s="207" customFormat="1" x14ac:dyDescent="0.25"/>
    <row r="1795" s="207" customFormat="1" x14ac:dyDescent="0.25"/>
    <row r="1796" s="207" customFormat="1" x14ac:dyDescent="0.25"/>
    <row r="1797" s="207" customFormat="1" x14ac:dyDescent="0.25"/>
    <row r="1798" s="207" customFormat="1" x14ac:dyDescent="0.25"/>
    <row r="1799" s="207" customFormat="1" x14ac:dyDescent="0.25"/>
    <row r="1800" s="207" customFormat="1" x14ac:dyDescent="0.25"/>
    <row r="1801" s="207" customFormat="1" x14ac:dyDescent="0.25"/>
    <row r="1802" s="207" customFormat="1" x14ac:dyDescent="0.25"/>
    <row r="1803" s="207" customFormat="1" x14ac:dyDescent="0.25"/>
    <row r="1804" s="207" customFormat="1" x14ac:dyDescent="0.25"/>
    <row r="1805" s="207" customFormat="1" x14ac:dyDescent="0.25"/>
    <row r="1806" s="207" customFormat="1" x14ac:dyDescent="0.25"/>
    <row r="1807" s="207" customFormat="1" x14ac:dyDescent="0.25"/>
    <row r="1808" s="207" customFormat="1" x14ac:dyDescent="0.25"/>
    <row r="1809" s="207" customFormat="1" x14ac:dyDescent="0.25"/>
    <row r="1810" s="207" customFormat="1" x14ac:dyDescent="0.25"/>
    <row r="1811" s="207" customFormat="1" x14ac:dyDescent="0.25"/>
    <row r="1812" s="207" customFormat="1" x14ac:dyDescent="0.25"/>
    <row r="1813" s="207" customFormat="1" x14ac:dyDescent="0.25"/>
    <row r="1814" s="207" customFormat="1" x14ac:dyDescent="0.25"/>
    <row r="1815" s="207" customFormat="1" x14ac:dyDescent="0.25"/>
    <row r="1816" s="207" customFormat="1" x14ac:dyDescent="0.25"/>
    <row r="1817" s="207" customFormat="1" x14ac:dyDescent="0.25"/>
    <row r="1818" s="207" customFormat="1" x14ac:dyDescent="0.25"/>
    <row r="1819" s="207" customFormat="1" x14ac:dyDescent="0.25"/>
    <row r="1820" s="207" customFormat="1" x14ac:dyDescent="0.25"/>
    <row r="1821" s="207" customFormat="1" x14ac:dyDescent="0.25"/>
    <row r="1822" s="207" customFormat="1" x14ac:dyDescent="0.25"/>
    <row r="1823" s="207" customFormat="1" x14ac:dyDescent="0.25"/>
    <row r="1824" s="207" customFormat="1" x14ac:dyDescent="0.25"/>
    <row r="1825" s="207" customFormat="1" x14ac:dyDescent="0.25"/>
    <row r="1826" s="207" customFormat="1" x14ac:dyDescent="0.25"/>
    <row r="1827" s="207" customFormat="1" x14ac:dyDescent="0.25"/>
    <row r="1828" s="207" customFormat="1" x14ac:dyDescent="0.25"/>
    <row r="1829" s="207" customFormat="1" x14ac:dyDescent="0.25"/>
    <row r="1830" s="207" customFormat="1" x14ac:dyDescent="0.25"/>
    <row r="1831" s="207" customFormat="1" x14ac:dyDescent="0.25"/>
    <row r="1832" s="207" customFormat="1" x14ac:dyDescent="0.25"/>
    <row r="1833" s="207" customFormat="1" x14ac:dyDescent="0.25"/>
    <row r="1834" s="207" customFormat="1" x14ac:dyDescent="0.25"/>
    <row r="1835" s="207" customFormat="1" x14ac:dyDescent="0.25"/>
    <row r="1836" s="207" customFormat="1" x14ac:dyDescent="0.25"/>
    <row r="1837" s="207" customFormat="1" x14ac:dyDescent="0.25"/>
    <row r="1838" s="207" customFormat="1" x14ac:dyDescent="0.25"/>
    <row r="1839" s="207" customFormat="1" x14ac:dyDescent="0.25"/>
    <row r="1840" s="207" customFormat="1" x14ac:dyDescent="0.25"/>
    <row r="1841" s="207" customFormat="1" x14ac:dyDescent="0.25"/>
    <row r="1842" s="207" customFormat="1" x14ac:dyDescent="0.25"/>
    <row r="1843" s="207" customFormat="1" x14ac:dyDescent="0.25"/>
    <row r="1844" s="207" customFormat="1" x14ac:dyDescent="0.25"/>
    <row r="1845" s="207" customFormat="1" x14ac:dyDescent="0.25"/>
    <row r="1846" s="207" customFormat="1" x14ac:dyDescent="0.25"/>
    <row r="1847" s="207" customFormat="1" x14ac:dyDescent="0.25"/>
    <row r="1848" s="207" customFormat="1" x14ac:dyDescent="0.25"/>
    <row r="1849" s="207" customFormat="1" x14ac:dyDescent="0.25"/>
    <row r="1850" s="207" customFormat="1" x14ac:dyDescent="0.25"/>
    <row r="1851" s="207" customFormat="1" x14ac:dyDescent="0.25"/>
    <row r="1852" s="207" customFormat="1" x14ac:dyDescent="0.25"/>
    <row r="1853" s="207" customFormat="1" x14ac:dyDescent="0.25"/>
    <row r="1854" s="207" customFormat="1" x14ac:dyDescent="0.25"/>
    <row r="1855" s="207" customFormat="1" x14ac:dyDescent="0.25"/>
    <row r="1856" s="207" customFormat="1" x14ac:dyDescent="0.25"/>
    <row r="1857" s="207" customFormat="1" x14ac:dyDescent="0.25"/>
    <row r="1858" s="207" customFormat="1" x14ac:dyDescent="0.25"/>
    <row r="1859" s="207" customFormat="1" x14ac:dyDescent="0.25"/>
    <row r="1860" s="207" customFormat="1" x14ac:dyDescent="0.25"/>
    <row r="1861" s="207" customFormat="1" x14ac:dyDescent="0.25"/>
    <row r="1862" s="207" customFormat="1" x14ac:dyDescent="0.25"/>
    <row r="1863" s="207" customFormat="1" x14ac:dyDescent="0.25"/>
    <row r="1864" s="207" customFormat="1" x14ac:dyDescent="0.25"/>
    <row r="1865" s="207" customFormat="1" x14ac:dyDescent="0.25"/>
    <row r="1866" s="207" customFormat="1" x14ac:dyDescent="0.25"/>
    <row r="1867" s="207" customFormat="1" x14ac:dyDescent="0.25"/>
    <row r="1868" s="207" customFormat="1" x14ac:dyDescent="0.25"/>
    <row r="1869" s="207" customFormat="1" x14ac:dyDescent="0.25"/>
    <row r="1870" s="207" customFormat="1" x14ac:dyDescent="0.25"/>
    <row r="1871" s="207" customFormat="1" x14ac:dyDescent="0.25"/>
    <row r="1872" s="207" customFormat="1" x14ac:dyDescent="0.25"/>
    <row r="1873" s="207" customFormat="1" x14ac:dyDescent="0.25"/>
    <row r="1874" s="207" customFormat="1" x14ac:dyDescent="0.25"/>
    <row r="1875" s="207" customFormat="1" x14ac:dyDescent="0.25"/>
    <row r="1876" s="207" customFormat="1" x14ac:dyDescent="0.25"/>
    <row r="1877" s="207" customFormat="1" x14ac:dyDescent="0.25"/>
    <row r="1878" s="207" customFormat="1" x14ac:dyDescent="0.25"/>
    <row r="1879" s="207" customFormat="1" x14ac:dyDescent="0.25"/>
    <row r="1880" s="207" customFormat="1" x14ac:dyDescent="0.25"/>
    <row r="1881" s="207" customFormat="1" x14ac:dyDescent="0.25"/>
    <row r="1882" s="207" customFormat="1" x14ac:dyDescent="0.25"/>
    <row r="1883" s="207" customFormat="1" x14ac:dyDescent="0.25"/>
    <row r="1884" s="207" customFormat="1" x14ac:dyDescent="0.25"/>
    <row r="1885" s="207" customFormat="1" x14ac:dyDescent="0.25"/>
    <row r="1886" s="207" customFormat="1" x14ac:dyDescent="0.25"/>
    <row r="1887" s="207" customFormat="1" x14ac:dyDescent="0.25"/>
    <row r="1888" s="207" customFormat="1" x14ac:dyDescent="0.25"/>
    <row r="1889" s="207" customFormat="1" x14ac:dyDescent="0.25"/>
    <row r="1890" s="207" customFormat="1" x14ac:dyDescent="0.25"/>
    <row r="1891" s="207" customFormat="1" x14ac:dyDescent="0.25"/>
    <row r="1892" s="207" customFormat="1" x14ac:dyDescent="0.25"/>
    <row r="1893" s="207" customFormat="1" x14ac:dyDescent="0.25"/>
    <row r="1894" s="207" customFormat="1" x14ac:dyDescent="0.25"/>
    <row r="1895" s="207" customFormat="1" x14ac:dyDescent="0.25"/>
    <row r="1896" s="207" customFormat="1" x14ac:dyDescent="0.25"/>
    <row r="1897" s="207" customFormat="1" x14ac:dyDescent="0.25"/>
    <row r="1898" s="207" customFormat="1" x14ac:dyDescent="0.25"/>
    <row r="1899" s="207" customFormat="1" x14ac:dyDescent="0.25"/>
    <row r="1900" s="207" customFormat="1" x14ac:dyDescent="0.25"/>
    <row r="1901" s="207" customFormat="1" x14ac:dyDescent="0.25"/>
    <row r="1902" s="207" customFormat="1" x14ac:dyDescent="0.25"/>
    <row r="1903" s="207" customFormat="1" x14ac:dyDescent="0.25"/>
    <row r="1904" s="207" customFormat="1" x14ac:dyDescent="0.25"/>
    <row r="1905" s="207" customFormat="1" x14ac:dyDescent="0.25"/>
    <row r="1906" s="207" customFormat="1" x14ac:dyDescent="0.25"/>
    <row r="1907" s="207" customFormat="1" x14ac:dyDescent="0.25"/>
    <row r="1908" s="207" customFormat="1" x14ac:dyDescent="0.25"/>
    <row r="1909" s="207" customFormat="1" x14ac:dyDescent="0.25"/>
    <row r="1910" s="207" customFormat="1" x14ac:dyDescent="0.25"/>
    <row r="1911" s="207" customFormat="1" x14ac:dyDescent="0.25"/>
    <row r="1912" s="207" customFormat="1" x14ac:dyDescent="0.25"/>
    <row r="1913" s="207" customFormat="1" x14ac:dyDescent="0.25"/>
    <row r="1914" s="207" customFormat="1" x14ac:dyDescent="0.25"/>
    <row r="1915" s="207" customFormat="1" x14ac:dyDescent="0.25"/>
    <row r="1916" s="207" customFormat="1" x14ac:dyDescent="0.25"/>
    <row r="1917" s="207" customFormat="1" x14ac:dyDescent="0.25"/>
    <row r="1918" s="207" customFormat="1" x14ac:dyDescent="0.25"/>
    <row r="1919" s="207" customFormat="1" x14ac:dyDescent="0.25"/>
    <row r="1920" s="207" customFormat="1" x14ac:dyDescent="0.25"/>
    <row r="1921" s="207" customFormat="1" x14ac:dyDescent="0.25"/>
    <row r="1922" s="207" customFormat="1" x14ac:dyDescent="0.25"/>
    <row r="1923" s="207" customFormat="1" x14ac:dyDescent="0.25"/>
    <row r="1924" s="207" customFormat="1" x14ac:dyDescent="0.25"/>
    <row r="1925" s="207" customFormat="1" x14ac:dyDescent="0.25"/>
    <row r="1926" s="207" customFormat="1" x14ac:dyDescent="0.25"/>
    <row r="1927" s="207" customFormat="1" x14ac:dyDescent="0.25"/>
    <row r="1928" s="207" customFormat="1" x14ac:dyDescent="0.25"/>
    <row r="1929" s="207" customFormat="1" x14ac:dyDescent="0.25"/>
    <row r="1930" s="207" customFormat="1" x14ac:dyDescent="0.25"/>
    <row r="1931" s="207" customFormat="1" x14ac:dyDescent="0.25"/>
    <row r="1932" s="207" customFormat="1" x14ac:dyDescent="0.25"/>
    <row r="1933" s="207" customFormat="1" x14ac:dyDescent="0.25"/>
    <row r="1934" s="207" customFormat="1" x14ac:dyDescent="0.25"/>
    <row r="1935" s="207" customFormat="1" x14ac:dyDescent="0.25"/>
    <row r="1936" s="207" customFormat="1" x14ac:dyDescent="0.25"/>
    <row r="1937" s="207" customFormat="1" x14ac:dyDescent="0.25"/>
    <row r="1938" s="207" customFormat="1" x14ac:dyDescent="0.25"/>
    <row r="1939" s="207" customFormat="1" x14ac:dyDescent="0.25"/>
    <row r="1940" s="207" customFormat="1" x14ac:dyDescent="0.25"/>
    <row r="1941" s="207" customFormat="1" x14ac:dyDescent="0.25"/>
    <row r="1942" s="207" customFormat="1" x14ac:dyDescent="0.25"/>
    <row r="1943" s="207" customFormat="1" x14ac:dyDescent="0.25"/>
    <row r="1944" s="207" customFormat="1" x14ac:dyDescent="0.25"/>
    <row r="1945" s="207" customFormat="1" x14ac:dyDescent="0.25"/>
    <row r="1946" s="207" customFormat="1" x14ac:dyDescent="0.25"/>
    <row r="1947" s="207" customFormat="1" x14ac:dyDescent="0.25"/>
    <row r="1948" s="207" customFormat="1" x14ac:dyDescent="0.25"/>
    <row r="1949" s="207" customFormat="1" x14ac:dyDescent="0.25"/>
    <row r="1950" s="207" customFormat="1" x14ac:dyDescent="0.25"/>
    <row r="1951" s="207" customFormat="1" x14ac:dyDescent="0.25"/>
    <row r="1952" s="207" customFormat="1" x14ac:dyDescent="0.25"/>
    <row r="1953" s="207" customFormat="1" x14ac:dyDescent="0.25"/>
    <row r="1954" s="207" customFormat="1" x14ac:dyDescent="0.25"/>
    <row r="1955" s="207" customFormat="1" x14ac:dyDescent="0.25"/>
    <row r="1956" s="207" customFormat="1" x14ac:dyDescent="0.25"/>
    <row r="1957" s="207" customFormat="1" x14ac:dyDescent="0.25"/>
    <row r="1958" s="207" customFormat="1" x14ac:dyDescent="0.25"/>
    <row r="1959" s="207" customFormat="1" x14ac:dyDescent="0.25"/>
    <row r="1960" s="207" customFormat="1" x14ac:dyDescent="0.25"/>
    <row r="1961" s="207" customFormat="1" x14ac:dyDescent="0.25"/>
    <row r="1962" s="207" customFormat="1" x14ac:dyDescent="0.25"/>
    <row r="1963" s="207" customFormat="1" x14ac:dyDescent="0.25"/>
    <row r="1964" s="207" customFormat="1" x14ac:dyDescent="0.25"/>
    <row r="1965" s="207" customFormat="1" x14ac:dyDescent="0.25"/>
    <row r="1966" s="207" customFormat="1" x14ac:dyDescent="0.25"/>
    <row r="1967" s="207" customFormat="1" x14ac:dyDescent="0.25"/>
    <row r="1968" s="207" customFormat="1" x14ac:dyDescent="0.25"/>
    <row r="1969" s="207" customFormat="1" x14ac:dyDescent="0.25"/>
    <row r="1970" s="207" customFormat="1" x14ac:dyDescent="0.25"/>
    <row r="1971" s="207" customFormat="1" x14ac:dyDescent="0.25"/>
    <row r="1972" s="207" customFormat="1" x14ac:dyDescent="0.25"/>
    <row r="1973" s="207" customFormat="1" x14ac:dyDescent="0.25"/>
    <row r="1974" s="207" customFormat="1" x14ac:dyDescent="0.25"/>
    <row r="1975" s="207" customFormat="1" x14ac:dyDescent="0.25"/>
    <row r="1976" s="207" customFormat="1" x14ac:dyDescent="0.25"/>
    <row r="1977" s="207" customFormat="1" x14ac:dyDescent="0.25"/>
    <row r="1978" s="207" customFormat="1" x14ac:dyDescent="0.25"/>
    <row r="1979" s="207" customFormat="1" x14ac:dyDescent="0.25"/>
    <row r="1980" s="207" customFormat="1" x14ac:dyDescent="0.25"/>
    <row r="1981" s="207" customFormat="1" x14ac:dyDescent="0.25"/>
    <row r="1982" s="207" customFormat="1" x14ac:dyDescent="0.25"/>
    <row r="1983" s="207" customFormat="1" x14ac:dyDescent="0.25"/>
    <row r="1984" s="207" customFormat="1" x14ac:dyDescent="0.25"/>
    <row r="1985" s="207" customFormat="1" x14ac:dyDescent="0.25"/>
    <row r="1986" s="207" customFormat="1" x14ac:dyDescent="0.25"/>
    <row r="1987" s="207" customFormat="1" x14ac:dyDescent="0.25"/>
    <row r="1988" s="207" customFormat="1" x14ac:dyDescent="0.25"/>
    <row r="1989" s="207" customFormat="1" x14ac:dyDescent="0.25"/>
    <row r="1990" s="207" customFormat="1" x14ac:dyDescent="0.25"/>
    <row r="1991" s="207" customFormat="1" x14ac:dyDescent="0.25"/>
    <row r="1992" s="207" customFormat="1" x14ac:dyDescent="0.25"/>
    <row r="1993" s="207" customFormat="1" x14ac:dyDescent="0.25"/>
    <row r="1994" s="207" customFormat="1" x14ac:dyDescent="0.25"/>
    <row r="1995" s="207" customFormat="1" x14ac:dyDescent="0.25"/>
    <row r="1996" s="207" customFormat="1" x14ac:dyDescent="0.25"/>
    <row r="1997" s="207" customFormat="1" x14ac:dyDescent="0.25"/>
    <row r="1998" s="207" customFormat="1" x14ac:dyDescent="0.25"/>
    <row r="1999" s="207" customFormat="1" x14ac:dyDescent="0.25"/>
    <row r="2000" s="207" customFormat="1" x14ac:dyDescent="0.25"/>
    <row r="2001" s="207" customFormat="1" x14ac:dyDescent="0.25"/>
    <row r="2002" s="207" customFormat="1" x14ac:dyDescent="0.25"/>
    <row r="2003" s="207" customFormat="1" x14ac:dyDescent="0.25"/>
    <row r="2004" s="207" customFormat="1" x14ac:dyDescent="0.25"/>
    <row r="2005" s="207" customFormat="1" x14ac:dyDescent="0.25"/>
    <row r="2006" s="207" customFormat="1" x14ac:dyDescent="0.25"/>
    <row r="2007" s="207" customFormat="1" x14ac:dyDescent="0.25"/>
    <row r="2008" s="207" customFormat="1" x14ac:dyDescent="0.25"/>
    <row r="2009" s="207" customFormat="1" x14ac:dyDescent="0.25"/>
    <row r="2010" s="207" customFormat="1" x14ac:dyDescent="0.25"/>
    <row r="2011" s="207" customFormat="1" x14ac:dyDescent="0.25"/>
    <row r="2012" s="207" customFormat="1" x14ac:dyDescent="0.25"/>
    <row r="2013" s="207" customFormat="1" x14ac:dyDescent="0.25"/>
    <row r="2014" s="207" customFormat="1" x14ac:dyDescent="0.25"/>
    <row r="2015" s="207" customFormat="1" x14ac:dyDescent="0.25"/>
    <row r="2016" s="207" customFormat="1" x14ac:dyDescent="0.25"/>
    <row r="2017" s="207" customFormat="1" x14ac:dyDescent="0.25"/>
    <row r="2018" s="207" customFormat="1" x14ac:dyDescent="0.25"/>
    <row r="2019" s="207" customFormat="1" x14ac:dyDescent="0.25"/>
    <row r="2020" s="207" customFormat="1" x14ac:dyDescent="0.25"/>
    <row r="2021" s="207" customFormat="1" x14ac:dyDescent="0.25"/>
    <row r="2022" s="207" customFormat="1" x14ac:dyDescent="0.25"/>
    <row r="2023" s="207" customFormat="1" x14ac:dyDescent="0.25"/>
    <row r="2024" s="207" customFormat="1" x14ac:dyDescent="0.25"/>
    <row r="2025" s="207" customFormat="1" x14ac:dyDescent="0.25"/>
    <row r="2026" s="207" customFormat="1" x14ac:dyDescent="0.25"/>
    <row r="2027" s="207" customFormat="1" x14ac:dyDescent="0.25"/>
    <row r="2028" s="207" customFormat="1" x14ac:dyDescent="0.25"/>
    <row r="2029" s="207" customFormat="1" x14ac:dyDescent="0.25"/>
    <row r="2030" s="207" customFormat="1" x14ac:dyDescent="0.25"/>
    <row r="2031" s="207" customFormat="1" x14ac:dyDescent="0.25"/>
    <row r="2032" s="207" customFormat="1" x14ac:dyDescent="0.25"/>
    <row r="2033" s="207" customFormat="1" x14ac:dyDescent="0.25"/>
    <row r="2034" s="207" customFormat="1" x14ac:dyDescent="0.25"/>
    <row r="2035" s="207" customFormat="1" x14ac:dyDescent="0.25"/>
    <row r="2036" s="207" customFormat="1" x14ac:dyDescent="0.25"/>
    <row r="2037" s="207" customFormat="1" x14ac:dyDescent="0.25"/>
    <row r="2038" s="207" customFormat="1" x14ac:dyDescent="0.25"/>
    <row r="2039" s="207" customFormat="1" x14ac:dyDescent="0.25"/>
    <row r="2040" s="207" customFormat="1" x14ac:dyDescent="0.25"/>
    <row r="2041" s="207" customFormat="1" x14ac:dyDescent="0.25"/>
    <row r="2042" s="207" customFormat="1" x14ac:dyDescent="0.25"/>
    <row r="2043" s="207" customFormat="1" x14ac:dyDescent="0.25"/>
    <row r="2044" s="207" customFormat="1" x14ac:dyDescent="0.25"/>
    <row r="2045" s="207" customFormat="1" x14ac:dyDescent="0.25"/>
    <row r="2046" s="207" customFormat="1" x14ac:dyDescent="0.25"/>
    <row r="2047" s="207" customFormat="1" x14ac:dyDescent="0.25"/>
    <row r="2048" s="207" customFormat="1" x14ac:dyDescent="0.25"/>
    <row r="2049" s="207" customFormat="1" x14ac:dyDescent="0.25"/>
    <row r="2050" s="207" customFormat="1" x14ac:dyDescent="0.25"/>
    <row r="2051" s="207" customFormat="1" x14ac:dyDescent="0.25"/>
    <row r="2052" s="207" customFormat="1" x14ac:dyDescent="0.25"/>
    <row r="2053" s="207" customFormat="1" x14ac:dyDescent="0.25"/>
    <row r="2054" s="207" customFormat="1" x14ac:dyDescent="0.25"/>
    <row r="2055" s="207" customFormat="1" x14ac:dyDescent="0.25"/>
    <row r="2056" s="207" customFormat="1" x14ac:dyDescent="0.25"/>
    <row r="2057" s="207" customFormat="1" x14ac:dyDescent="0.25"/>
    <row r="2058" s="207" customFormat="1" x14ac:dyDescent="0.25"/>
    <row r="2059" s="207" customFormat="1" x14ac:dyDescent="0.25"/>
    <row r="2060" s="207" customFormat="1" x14ac:dyDescent="0.25"/>
    <row r="2061" s="207" customFormat="1" x14ac:dyDescent="0.25"/>
    <row r="2062" s="207" customFormat="1" x14ac:dyDescent="0.25"/>
    <row r="2063" s="207" customFormat="1" x14ac:dyDescent="0.25"/>
    <row r="2064" s="207" customFormat="1" x14ac:dyDescent="0.25"/>
    <row r="2065" s="207" customFormat="1" x14ac:dyDescent="0.25"/>
    <row r="2066" s="207" customFormat="1" x14ac:dyDescent="0.25"/>
    <row r="2067" s="207" customFormat="1" x14ac:dyDescent="0.25"/>
    <row r="2068" s="207" customFormat="1" x14ac:dyDescent="0.25"/>
    <row r="2069" s="207" customFormat="1" x14ac:dyDescent="0.25"/>
    <row r="2070" s="207" customFormat="1" x14ac:dyDescent="0.25"/>
    <row r="2071" s="207" customFormat="1" x14ac:dyDescent="0.25"/>
    <row r="2072" s="207" customFormat="1" x14ac:dyDescent="0.25"/>
    <row r="2073" s="207" customFormat="1" x14ac:dyDescent="0.25"/>
    <row r="2074" s="207" customFormat="1" x14ac:dyDescent="0.25"/>
    <row r="2075" s="207" customFormat="1" x14ac:dyDescent="0.25"/>
    <row r="2076" s="207" customFormat="1" x14ac:dyDescent="0.25"/>
    <row r="2077" s="207" customFormat="1" x14ac:dyDescent="0.25"/>
    <row r="2078" s="207" customFormat="1" x14ac:dyDescent="0.25"/>
    <row r="2079" s="207" customFormat="1" x14ac:dyDescent="0.25"/>
    <row r="2080" s="207" customFormat="1" x14ac:dyDescent="0.25"/>
    <row r="2081" s="207" customFormat="1" x14ac:dyDescent="0.25"/>
    <row r="2082" s="207" customFormat="1" x14ac:dyDescent="0.25"/>
    <row r="2083" s="207" customFormat="1" x14ac:dyDescent="0.25"/>
    <row r="2084" s="207" customFormat="1" x14ac:dyDescent="0.25"/>
    <row r="2085" s="207" customFormat="1" x14ac:dyDescent="0.25"/>
    <row r="2086" s="207" customFormat="1" x14ac:dyDescent="0.25"/>
    <row r="2087" s="207" customFormat="1" x14ac:dyDescent="0.25"/>
    <row r="2088" s="207" customFormat="1" x14ac:dyDescent="0.25"/>
    <row r="2089" s="207" customFormat="1" x14ac:dyDescent="0.25"/>
    <row r="2090" s="207" customFormat="1" x14ac:dyDescent="0.25"/>
    <row r="2091" s="207" customFormat="1" x14ac:dyDescent="0.25"/>
    <row r="2092" s="207" customFormat="1" x14ac:dyDescent="0.25"/>
    <row r="2093" s="207" customFormat="1" x14ac:dyDescent="0.25"/>
    <row r="2094" s="207" customFormat="1" x14ac:dyDescent="0.25"/>
    <row r="2095" s="207" customFormat="1" x14ac:dyDescent="0.25"/>
    <row r="2096" s="207" customFormat="1" x14ac:dyDescent="0.25"/>
    <row r="2097" s="207" customFormat="1" x14ac:dyDescent="0.25"/>
    <row r="2098" s="207" customFormat="1" x14ac:dyDescent="0.25"/>
    <row r="2099" s="207" customFormat="1" x14ac:dyDescent="0.25"/>
    <row r="2100" s="207" customFormat="1" x14ac:dyDescent="0.25"/>
    <row r="2101" s="207" customFormat="1" x14ac:dyDescent="0.25"/>
    <row r="2102" s="207" customFormat="1" x14ac:dyDescent="0.25"/>
    <row r="2103" s="207" customFormat="1" x14ac:dyDescent="0.25"/>
    <row r="2104" s="207" customFormat="1" x14ac:dyDescent="0.25"/>
    <row r="2105" s="207" customFormat="1" x14ac:dyDescent="0.25"/>
    <row r="2106" s="207" customFormat="1" x14ac:dyDescent="0.25"/>
    <row r="2107" s="207" customFormat="1" x14ac:dyDescent="0.25"/>
    <row r="2108" s="207" customFormat="1" x14ac:dyDescent="0.25"/>
    <row r="2109" s="207" customFormat="1" x14ac:dyDescent="0.25"/>
    <row r="2110" s="207" customFormat="1" x14ac:dyDescent="0.25"/>
    <row r="2111" s="207" customFormat="1" x14ac:dyDescent="0.25"/>
    <row r="2112" s="207" customFormat="1" x14ac:dyDescent="0.25"/>
    <row r="2113" s="207" customFormat="1" x14ac:dyDescent="0.25"/>
    <row r="2114" s="207" customFormat="1" x14ac:dyDescent="0.25"/>
    <row r="2115" s="207" customFormat="1" x14ac:dyDescent="0.25"/>
    <row r="2116" s="207" customFormat="1" x14ac:dyDescent="0.25"/>
    <row r="2117" s="207" customFormat="1" x14ac:dyDescent="0.25"/>
    <row r="2118" s="207" customFormat="1" x14ac:dyDescent="0.25"/>
    <row r="2119" s="207" customFormat="1" x14ac:dyDescent="0.25"/>
    <row r="2120" s="207" customFormat="1" x14ac:dyDescent="0.25"/>
    <row r="2121" s="207" customFormat="1" x14ac:dyDescent="0.25"/>
    <row r="2122" s="207" customFormat="1" x14ac:dyDescent="0.25"/>
    <row r="2123" s="207" customFormat="1" x14ac:dyDescent="0.25"/>
    <row r="2124" s="207" customFormat="1" x14ac:dyDescent="0.25"/>
    <row r="2125" s="207" customFormat="1" x14ac:dyDescent="0.25"/>
    <row r="2126" s="207" customFormat="1" x14ac:dyDescent="0.25"/>
    <row r="2127" s="207" customFormat="1" x14ac:dyDescent="0.25"/>
    <row r="2128" s="207" customFormat="1" x14ac:dyDescent="0.25"/>
    <row r="2129" s="207" customFormat="1" x14ac:dyDescent="0.25"/>
    <row r="2130" s="207" customFormat="1" x14ac:dyDescent="0.25"/>
    <row r="2131" s="207" customFormat="1" x14ac:dyDescent="0.25"/>
    <row r="2132" s="207" customFormat="1" x14ac:dyDescent="0.25"/>
    <row r="2133" s="207" customFormat="1" x14ac:dyDescent="0.25"/>
    <row r="2134" s="207" customFormat="1" x14ac:dyDescent="0.25"/>
    <row r="2135" s="207" customFormat="1" x14ac:dyDescent="0.25"/>
    <row r="2136" s="207" customFormat="1" x14ac:dyDescent="0.25"/>
    <row r="2137" s="207" customFormat="1" x14ac:dyDescent="0.25"/>
    <row r="2138" s="207" customFormat="1" x14ac:dyDescent="0.25"/>
    <row r="2139" s="207" customFormat="1" x14ac:dyDescent="0.25"/>
    <row r="2140" s="207" customFormat="1" x14ac:dyDescent="0.25"/>
    <row r="2141" s="207" customFormat="1" x14ac:dyDescent="0.25"/>
    <row r="2142" s="207" customFormat="1" x14ac:dyDescent="0.25"/>
    <row r="2143" s="207" customFormat="1" x14ac:dyDescent="0.25"/>
    <row r="2144" s="207" customFormat="1" x14ac:dyDescent="0.25"/>
    <row r="2145" s="207" customFormat="1" x14ac:dyDescent="0.25"/>
    <row r="2146" s="207" customFormat="1" x14ac:dyDescent="0.25"/>
    <row r="2147" s="207" customFormat="1" x14ac:dyDescent="0.25"/>
    <row r="2148" s="207" customFormat="1" x14ac:dyDescent="0.25"/>
    <row r="2149" s="207" customFormat="1" x14ac:dyDescent="0.25"/>
    <row r="2150" s="207" customFormat="1" x14ac:dyDescent="0.25"/>
    <row r="2151" s="207" customFormat="1" x14ac:dyDescent="0.25"/>
    <row r="2152" s="207" customFormat="1" x14ac:dyDescent="0.25"/>
    <row r="2153" s="207" customFormat="1" x14ac:dyDescent="0.25"/>
    <row r="2154" s="207" customFormat="1" x14ac:dyDescent="0.25"/>
    <row r="2155" s="207" customFormat="1" x14ac:dyDescent="0.25"/>
    <row r="2156" s="207" customFormat="1" x14ac:dyDescent="0.25"/>
    <row r="2157" s="207" customFormat="1" x14ac:dyDescent="0.25"/>
    <row r="2158" s="207" customFormat="1" x14ac:dyDescent="0.25"/>
    <row r="2159" s="207" customFormat="1" x14ac:dyDescent="0.25"/>
    <row r="2160" s="207" customFormat="1" x14ac:dyDescent="0.25"/>
    <row r="2161" s="207" customFormat="1" x14ac:dyDescent="0.25"/>
    <row r="2162" s="207" customFormat="1" x14ac:dyDescent="0.25"/>
    <row r="2163" s="207" customFormat="1" x14ac:dyDescent="0.25"/>
    <row r="2164" s="207" customFormat="1" x14ac:dyDescent="0.25"/>
    <row r="2165" s="207" customFormat="1" x14ac:dyDescent="0.25"/>
    <row r="2166" s="207" customFormat="1" x14ac:dyDescent="0.25"/>
    <row r="2167" s="207" customFormat="1" x14ac:dyDescent="0.25"/>
    <row r="2168" s="207" customFormat="1" x14ac:dyDescent="0.25"/>
    <row r="2169" s="207" customFormat="1" x14ac:dyDescent="0.25"/>
    <row r="2170" s="207" customFormat="1" x14ac:dyDescent="0.25"/>
    <row r="2171" s="207" customFormat="1" x14ac:dyDescent="0.25"/>
    <row r="2172" s="207" customFormat="1" x14ac:dyDescent="0.25"/>
    <row r="2173" s="207" customFormat="1" x14ac:dyDescent="0.25"/>
    <row r="2174" s="207" customFormat="1" x14ac:dyDescent="0.25"/>
    <row r="2175" s="207" customFormat="1" x14ac:dyDescent="0.25"/>
    <row r="2176" s="207" customFormat="1" x14ac:dyDescent="0.25"/>
    <row r="2177" s="207" customFormat="1" x14ac:dyDescent="0.25"/>
    <row r="2178" s="207" customFormat="1" x14ac:dyDescent="0.25"/>
    <row r="2179" s="207" customFormat="1" x14ac:dyDescent="0.25"/>
    <row r="2180" s="207" customFormat="1" x14ac:dyDescent="0.25"/>
    <row r="2181" s="207" customFormat="1" x14ac:dyDescent="0.25"/>
    <row r="2182" s="207" customFormat="1" x14ac:dyDescent="0.25"/>
    <row r="2183" s="207" customFormat="1" x14ac:dyDescent="0.25"/>
    <row r="2184" s="207" customFormat="1" x14ac:dyDescent="0.25"/>
    <row r="2185" s="207" customFormat="1" x14ac:dyDescent="0.25"/>
    <row r="2186" s="207" customFormat="1" x14ac:dyDescent="0.25"/>
    <row r="2187" s="207" customFormat="1" x14ac:dyDescent="0.25"/>
    <row r="2188" s="207" customFormat="1" x14ac:dyDescent="0.25"/>
    <row r="2189" s="207" customFormat="1" x14ac:dyDescent="0.25"/>
    <row r="2190" s="207" customFormat="1" x14ac:dyDescent="0.25"/>
    <row r="2191" s="207" customFormat="1" x14ac:dyDescent="0.25"/>
    <row r="2192" s="207" customFormat="1" x14ac:dyDescent="0.25"/>
    <row r="2193" s="207" customFormat="1" x14ac:dyDescent="0.25"/>
    <row r="2194" s="207" customFormat="1" x14ac:dyDescent="0.25"/>
    <row r="2195" s="207" customFormat="1" x14ac:dyDescent="0.25"/>
    <row r="2196" s="207" customFormat="1" x14ac:dyDescent="0.25"/>
    <row r="2197" s="207" customFormat="1" x14ac:dyDescent="0.25"/>
    <row r="2198" s="207" customFormat="1" x14ac:dyDescent="0.25"/>
    <row r="2199" s="207" customFormat="1" x14ac:dyDescent="0.25"/>
    <row r="2200" s="207" customFormat="1" x14ac:dyDescent="0.25"/>
    <row r="2201" s="207" customFormat="1" x14ac:dyDescent="0.25"/>
    <row r="2202" s="207" customFormat="1" x14ac:dyDescent="0.25"/>
    <row r="2203" s="207" customFormat="1" x14ac:dyDescent="0.25"/>
    <row r="2204" s="207" customFormat="1" x14ac:dyDescent="0.25"/>
    <row r="2205" s="207" customFormat="1" x14ac:dyDescent="0.25"/>
    <row r="2206" s="207" customFormat="1" x14ac:dyDescent="0.25"/>
    <row r="2207" s="207" customFormat="1" x14ac:dyDescent="0.25"/>
    <row r="2208" s="207" customFormat="1" x14ac:dyDescent="0.25"/>
    <row r="2209" s="207" customFormat="1" x14ac:dyDescent="0.25"/>
    <row r="2210" s="207" customFormat="1" x14ac:dyDescent="0.25"/>
    <row r="2211" s="207" customFormat="1" x14ac:dyDescent="0.25"/>
    <row r="2212" s="207" customFormat="1" x14ac:dyDescent="0.25"/>
    <row r="2213" s="207" customFormat="1" x14ac:dyDescent="0.25"/>
    <row r="2214" s="207" customFormat="1" x14ac:dyDescent="0.25"/>
    <row r="2215" s="207" customFormat="1" x14ac:dyDescent="0.25"/>
    <row r="2216" s="207" customFormat="1" x14ac:dyDescent="0.25"/>
    <row r="2217" s="207" customFormat="1" x14ac:dyDescent="0.25"/>
    <row r="2218" s="207" customFormat="1" x14ac:dyDescent="0.25"/>
    <row r="2219" s="207" customFormat="1" x14ac:dyDescent="0.25"/>
    <row r="2220" s="207" customFormat="1" x14ac:dyDescent="0.25"/>
    <row r="2221" s="207" customFormat="1" x14ac:dyDescent="0.25"/>
    <row r="2222" s="207" customFormat="1" x14ac:dyDescent="0.25"/>
    <row r="2223" s="207" customFormat="1" x14ac:dyDescent="0.25"/>
    <row r="2224" s="207" customFormat="1" x14ac:dyDescent="0.25"/>
    <row r="2225" s="207" customFormat="1" x14ac:dyDescent="0.25"/>
    <row r="2226" s="207" customFormat="1" x14ac:dyDescent="0.25"/>
    <row r="2227" s="207" customFormat="1" x14ac:dyDescent="0.25"/>
    <row r="2228" s="207" customFormat="1" x14ac:dyDescent="0.25"/>
    <row r="2229" s="207" customFormat="1" x14ac:dyDescent="0.25"/>
    <row r="2230" s="207" customFormat="1" x14ac:dyDescent="0.25"/>
    <row r="2231" s="207" customFormat="1" x14ac:dyDescent="0.25"/>
    <row r="2232" s="207" customFormat="1" x14ac:dyDescent="0.25"/>
    <row r="2233" s="207" customFormat="1" x14ac:dyDescent="0.25"/>
    <row r="2234" s="207" customFormat="1" x14ac:dyDescent="0.25"/>
    <row r="2235" s="207" customFormat="1" x14ac:dyDescent="0.25"/>
    <row r="2236" s="207" customFormat="1" x14ac:dyDescent="0.25"/>
    <row r="2237" s="207" customFormat="1" x14ac:dyDescent="0.25"/>
    <row r="2238" s="207" customFormat="1" x14ac:dyDescent="0.25"/>
    <row r="2239" s="207" customFormat="1" x14ac:dyDescent="0.25"/>
    <row r="2240" s="207" customFormat="1" x14ac:dyDescent="0.25"/>
    <row r="2241" s="207" customFormat="1" x14ac:dyDescent="0.25"/>
    <row r="2242" s="207" customFormat="1" x14ac:dyDescent="0.25"/>
    <row r="2243" s="207" customFormat="1" x14ac:dyDescent="0.25"/>
    <row r="2244" s="207" customFormat="1" x14ac:dyDescent="0.25"/>
    <row r="2245" s="207" customFormat="1" x14ac:dyDescent="0.25"/>
    <row r="2246" s="207" customFormat="1" x14ac:dyDescent="0.25"/>
    <row r="2247" s="207" customFormat="1" x14ac:dyDescent="0.25"/>
    <row r="2248" s="207" customFormat="1" x14ac:dyDescent="0.25"/>
    <row r="2249" s="207" customFormat="1" x14ac:dyDescent="0.25"/>
    <row r="2250" s="207" customFormat="1" x14ac:dyDescent="0.25"/>
    <row r="2251" s="207" customFormat="1" x14ac:dyDescent="0.25"/>
    <row r="2252" s="207" customFormat="1" x14ac:dyDescent="0.25"/>
    <row r="2253" s="207" customFormat="1" x14ac:dyDescent="0.25"/>
    <row r="2254" s="207" customFormat="1" x14ac:dyDescent="0.25"/>
    <row r="2255" s="207" customFormat="1" x14ac:dyDescent="0.25"/>
    <row r="2256" s="207" customFormat="1" x14ac:dyDescent="0.25"/>
    <row r="2257" s="207" customFormat="1" x14ac:dyDescent="0.25"/>
    <row r="2258" s="207" customFormat="1" x14ac:dyDescent="0.25"/>
    <row r="2259" s="207" customFormat="1" x14ac:dyDescent="0.25"/>
    <row r="2260" s="207" customFormat="1" x14ac:dyDescent="0.25"/>
    <row r="2261" s="207" customFormat="1" x14ac:dyDescent="0.25"/>
    <row r="2262" s="207" customFormat="1" x14ac:dyDescent="0.25"/>
    <row r="2263" s="207" customFormat="1" x14ac:dyDescent="0.25"/>
    <row r="2264" s="207" customFormat="1" x14ac:dyDescent="0.25"/>
    <row r="2265" s="207" customFormat="1" x14ac:dyDescent="0.25"/>
    <row r="2266" s="207" customFormat="1" x14ac:dyDescent="0.25"/>
    <row r="2267" s="207" customFormat="1" x14ac:dyDescent="0.25"/>
    <row r="2268" s="207" customFormat="1" x14ac:dyDescent="0.25"/>
    <row r="2269" s="207" customFormat="1" x14ac:dyDescent="0.25"/>
    <row r="2270" s="207" customFormat="1" x14ac:dyDescent="0.25"/>
    <row r="2271" s="207" customFormat="1" x14ac:dyDescent="0.25"/>
    <row r="2272" s="207" customFormat="1" x14ac:dyDescent="0.25"/>
    <row r="2273" s="207" customFormat="1" x14ac:dyDescent="0.25"/>
    <row r="2274" s="207" customFormat="1" x14ac:dyDescent="0.25"/>
    <row r="2275" s="207" customFormat="1" x14ac:dyDescent="0.25"/>
    <row r="2276" s="207" customFormat="1" x14ac:dyDescent="0.25"/>
    <row r="2277" s="207" customFormat="1" x14ac:dyDescent="0.25"/>
    <row r="2278" s="207" customFormat="1" x14ac:dyDescent="0.25"/>
    <row r="2279" s="207" customFormat="1" x14ac:dyDescent="0.25"/>
    <row r="2280" s="207" customFormat="1" x14ac:dyDescent="0.25"/>
    <row r="2281" s="207" customFormat="1" x14ac:dyDescent="0.25"/>
    <row r="2282" s="207" customFormat="1" x14ac:dyDescent="0.25"/>
    <row r="2283" s="207" customFormat="1" x14ac:dyDescent="0.25"/>
    <row r="2284" s="207" customFormat="1" x14ac:dyDescent="0.25"/>
    <row r="2285" s="207" customFormat="1" x14ac:dyDescent="0.25"/>
    <row r="2286" s="207" customFormat="1" x14ac:dyDescent="0.25"/>
    <row r="2287" s="207" customFormat="1" x14ac:dyDescent="0.25"/>
    <row r="2288" s="207" customFormat="1" x14ac:dyDescent="0.25"/>
    <row r="2289" s="207" customFormat="1" x14ac:dyDescent="0.25"/>
    <row r="2290" s="207" customFormat="1" x14ac:dyDescent="0.25"/>
    <row r="2291" s="207" customFormat="1" x14ac:dyDescent="0.25"/>
    <row r="2292" s="207" customFormat="1" x14ac:dyDescent="0.25"/>
    <row r="2293" s="207" customFormat="1" x14ac:dyDescent="0.25"/>
    <row r="2294" s="207" customFormat="1" x14ac:dyDescent="0.25"/>
    <row r="2295" s="207" customFormat="1" x14ac:dyDescent="0.25"/>
    <row r="2296" s="207" customFormat="1" x14ac:dyDescent="0.25"/>
    <row r="2297" s="207" customFormat="1" x14ac:dyDescent="0.25"/>
    <row r="2298" s="207" customFormat="1" x14ac:dyDescent="0.25"/>
    <row r="2299" s="207" customFormat="1" x14ac:dyDescent="0.25"/>
    <row r="2300" s="207" customFormat="1" x14ac:dyDescent="0.25"/>
    <row r="2301" s="207" customFormat="1" x14ac:dyDescent="0.25"/>
    <row r="2302" s="207" customFormat="1" x14ac:dyDescent="0.25"/>
    <row r="2303" s="207" customFormat="1" x14ac:dyDescent="0.25"/>
    <row r="2304" s="207" customFormat="1" x14ac:dyDescent="0.25"/>
    <row r="2305" s="207" customFormat="1" x14ac:dyDescent="0.25"/>
    <row r="2306" s="207" customFormat="1" x14ac:dyDescent="0.25"/>
    <row r="2307" s="207" customFormat="1" x14ac:dyDescent="0.25"/>
    <row r="2308" s="207" customFormat="1" x14ac:dyDescent="0.25"/>
    <row r="2309" s="207" customFormat="1" x14ac:dyDescent="0.25"/>
    <row r="2310" s="207" customFormat="1" x14ac:dyDescent="0.25"/>
    <row r="2311" s="207" customFormat="1" x14ac:dyDescent="0.25"/>
    <row r="2312" s="207" customFormat="1" x14ac:dyDescent="0.25"/>
    <row r="2313" s="207" customFormat="1" x14ac:dyDescent="0.25"/>
    <row r="2314" s="207" customFormat="1" x14ac:dyDescent="0.25"/>
    <row r="2315" s="207" customFormat="1" x14ac:dyDescent="0.25"/>
    <row r="2316" s="207" customFormat="1" x14ac:dyDescent="0.25"/>
    <row r="2317" s="207" customFormat="1" x14ac:dyDescent="0.25"/>
    <row r="2318" s="207" customFormat="1" x14ac:dyDescent="0.25"/>
    <row r="2319" s="207" customFormat="1" x14ac:dyDescent="0.25"/>
    <row r="2320" s="207" customFormat="1" x14ac:dyDescent="0.25"/>
    <row r="2321" s="207" customFormat="1" x14ac:dyDescent="0.25"/>
    <row r="2322" s="207" customFormat="1" x14ac:dyDescent="0.25"/>
    <row r="2323" s="207" customFormat="1" x14ac:dyDescent="0.25"/>
    <row r="2324" s="207" customFormat="1" x14ac:dyDescent="0.25"/>
    <row r="2325" s="207" customFormat="1" x14ac:dyDescent="0.25"/>
    <row r="2326" s="207" customFormat="1" x14ac:dyDescent="0.25"/>
    <row r="2327" s="207" customFormat="1" x14ac:dyDescent="0.25"/>
    <row r="2328" s="207" customFormat="1" x14ac:dyDescent="0.25"/>
    <row r="2329" s="207" customFormat="1" x14ac:dyDescent="0.25"/>
    <row r="2330" s="207" customFormat="1" x14ac:dyDescent="0.25"/>
    <row r="2331" s="207" customFormat="1" x14ac:dyDescent="0.25"/>
    <row r="2332" s="207" customFormat="1" x14ac:dyDescent="0.25"/>
    <row r="2333" s="207" customFormat="1" x14ac:dyDescent="0.25"/>
    <row r="2334" s="207" customFormat="1" x14ac:dyDescent="0.25"/>
    <row r="2335" s="207" customFormat="1" x14ac:dyDescent="0.25"/>
    <row r="2336" s="207" customFormat="1" x14ac:dyDescent="0.25"/>
    <row r="2337" s="207" customFormat="1" x14ac:dyDescent="0.25"/>
    <row r="2338" s="207" customFormat="1" x14ac:dyDescent="0.25"/>
    <row r="2339" s="207" customFormat="1" x14ac:dyDescent="0.25"/>
    <row r="2340" s="207" customFormat="1" x14ac:dyDescent="0.25"/>
    <row r="2341" s="207" customFormat="1" x14ac:dyDescent="0.25"/>
    <row r="2342" s="207" customFormat="1" x14ac:dyDescent="0.25"/>
    <row r="2343" s="207" customFormat="1" x14ac:dyDescent="0.25"/>
    <row r="2344" s="207" customFormat="1" x14ac:dyDescent="0.25"/>
    <row r="2345" s="207" customFormat="1" x14ac:dyDescent="0.25"/>
    <row r="2346" s="207" customFormat="1" x14ac:dyDescent="0.25"/>
    <row r="2347" s="207" customFormat="1" x14ac:dyDescent="0.25"/>
    <row r="2348" s="207" customFormat="1" x14ac:dyDescent="0.25"/>
    <row r="2349" s="207" customFormat="1" x14ac:dyDescent="0.25"/>
    <row r="2350" s="207" customFormat="1" x14ac:dyDescent="0.25"/>
    <row r="2351" s="207" customFormat="1" x14ac:dyDescent="0.25"/>
    <row r="2352" s="207" customFormat="1" x14ac:dyDescent="0.25"/>
    <row r="2353" s="207" customFormat="1" x14ac:dyDescent="0.25"/>
    <row r="2354" s="207" customFormat="1" x14ac:dyDescent="0.25"/>
    <row r="2355" s="207" customFormat="1" x14ac:dyDescent="0.25"/>
    <row r="2356" s="207" customFormat="1" x14ac:dyDescent="0.25"/>
    <row r="2357" s="207" customFormat="1" x14ac:dyDescent="0.25"/>
    <row r="2358" s="207" customFormat="1" x14ac:dyDescent="0.25"/>
    <row r="2359" s="207" customFormat="1" x14ac:dyDescent="0.25"/>
    <row r="2360" s="207" customFormat="1" x14ac:dyDescent="0.25"/>
    <row r="2361" s="207" customFormat="1" x14ac:dyDescent="0.25"/>
    <row r="2362" s="207" customFormat="1" x14ac:dyDescent="0.25"/>
    <row r="2363" s="207" customFormat="1" x14ac:dyDescent="0.25"/>
    <row r="2364" s="207" customFormat="1" x14ac:dyDescent="0.25"/>
    <row r="2365" s="207" customFormat="1" x14ac:dyDescent="0.25"/>
    <row r="2366" s="207" customFormat="1" x14ac:dyDescent="0.25"/>
    <row r="2367" s="207" customFormat="1" x14ac:dyDescent="0.25"/>
    <row r="2368" s="207" customFormat="1" x14ac:dyDescent="0.25"/>
    <row r="2369" s="207" customFormat="1" x14ac:dyDescent="0.25"/>
    <row r="2370" s="207" customFormat="1" x14ac:dyDescent="0.25"/>
    <row r="2371" s="207" customFormat="1" x14ac:dyDescent="0.25"/>
    <row r="2372" s="207" customFormat="1" x14ac:dyDescent="0.25"/>
    <row r="2373" s="207" customFormat="1" x14ac:dyDescent="0.25"/>
    <row r="2374" s="207" customFormat="1" x14ac:dyDescent="0.25"/>
    <row r="2375" s="207" customFormat="1" x14ac:dyDescent="0.25"/>
    <row r="2376" s="207" customFormat="1" x14ac:dyDescent="0.25"/>
    <row r="2377" s="207" customFormat="1" x14ac:dyDescent="0.25"/>
    <row r="2378" s="207" customFormat="1" x14ac:dyDescent="0.25"/>
    <row r="2379" s="207" customFormat="1" x14ac:dyDescent="0.25"/>
    <row r="2380" s="207" customFormat="1" x14ac:dyDescent="0.25"/>
    <row r="2381" s="207" customFormat="1" x14ac:dyDescent="0.25"/>
    <row r="2382" s="207" customFormat="1" x14ac:dyDescent="0.25"/>
    <row r="2383" s="207" customFormat="1" x14ac:dyDescent="0.25"/>
    <row r="2384" s="207" customFormat="1" x14ac:dyDescent="0.25"/>
    <row r="2385" s="207" customFormat="1" x14ac:dyDescent="0.25"/>
    <row r="2386" s="207" customFormat="1" x14ac:dyDescent="0.25"/>
    <row r="2387" s="207" customFormat="1" x14ac:dyDescent="0.25"/>
    <row r="2388" s="207" customFormat="1" x14ac:dyDescent="0.25"/>
    <row r="2389" s="207" customFormat="1" x14ac:dyDescent="0.25"/>
    <row r="2390" s="207" customFormat="1" x14ac:dyDescent="0.25"/>
    <row r="2391" s="207" customFormat="1" x14ac:dyDescent="0.25"/>
    <row r="2392" s="207" customFormat="1" x14ac:dyDescent="0.25"/>
    <row r="2393" s="207" customFormat="1" x14ac:dyDescent="0.25"/>
    <row r="2394" s="207" customFormat="1" x14ac:dyDescent="0.25"/>
    <row r="2395" s="207" customFormat="1" x14ac:dyDescent="0.25"/>
    <row r="2396" s="207" customFormat="1" x14ac:dyDescent="0.25"/>
    <row r="2397" s="207" customFormat="1" x14ac:dyDescent="0.25"/>
    <row r="2398" s="207" customFormat="1" x14ac:dyDescent="0.25"/>
    <row r="2399" s="207" customFormat="1" x14ac:dyDescent="0.25"/>
    <row r="2400" s="207" customFormat="1" x14ac:dyDescent="0.25"/>
    <row r="2401" s="207" customFormat="1" x14ac:dyDescent="0.25"/>
    <row r="2402" s="207" customFormat="1" x14ac:dyDescent="0.25"/>
    <row r="2403" s="207" customFormat="1" x14ac:dyDescent="0.25"/>
    <row r="2404" s="207" customFormat="1" x14ac:dyDescent="0.25"/>
    <row r="2405" s="207" customFormat="1" x14ac:dyDescent="0.25"/>
    <row r="2406" s="207" customFormat="1" x14ac:dyDescent="0.25"/>
    <row r="2407" s="207" customFormat="1" x14ac:dyDescent="0.25"/>
    <row r="2408" s="207" customFormat="1" x14ac:dyDescent="0.25"/>
    <row r="2409" s="207" customFormat="1" x14ac:dyDescent="0.25"/>
    <row r="2410" s="207" customFormat="1" x14ac:dyDescent="0.25"/>
    <row r="2411" s="207" customFormat="1" x14ac:dyDescent="0.25"/>
    <row r="2412" s="207" customFormat="1" x14ac:dyDescent="0.25"/>
    <row r="2413" s="207" customFormat="1" x14ac:dyDescent="0.25"/>
    <row r="2414" s="207" customFormat="1" x14ac:dyDescent="0.25"/>
    <row r="2415" s="207" customFormat="1" x14ac:dyDescent="0.25"/>
    <row r="2416" s="207" customFormat="1" x14ac:dyDescent="0.25"/>
    <row r="2417" s="207" customFormat="1" x14ac:dyDescent="0.25"/>
    <row r="2418" s="207" customFormat="1" x14ac:dyDescent="0.25"/>
    <row r="2419" s="207" customFormat="1" x14ac:dyDescent="0.25"/>
    <row r="2420" s="207" customFormat="1" x14ac:dyDescent="0.25"/>
    <row r="2421" s="207" customFormat="1" x14ac:dyDescent="0.25"/>
    <row r="2422" s="207" customFormat="1" x14ac:dyDescent="0.25"/>
    <row r="2423" s="207" customFormat="1" x14ac:dyDescent="0.25"/>
    <row r="2424" s="207" customFormat="1" x14ac:dyDescent="0.25"/>
    <row r="2425" s="207" customFormat="1" x14ac:dyDescent="0.25"/>
    <row r="2426" s="207" customFormat="1" x14ac:dyDescent="0.25"/>
    <row r="2427" s="207" customFormat="1" x14ac:dyDescent="0.25"/>
    <row r="2428" s="207" customFormat="1" x14ac:dyDescent="0.25"/>
    <row r="2429" s="207" customFormat="1" x14ac:dyDescent="0.25"/>
    <row r="2430" s="207" customFormat="1" x14ac:dyDescent="0.25"/>
    <row r="2431" s="207" customFormat="1" x14ac:dyDescent="0.25"/>
    <row r="2432" s="207" customFormat="1" x14ac:dyDescent="0.25"/>
    <row r="2433" s="207" customFormat="1" x14ac:dyDescent="0.25"/>
    <row r="2434" s="207" customFormat="1" x14ac:dyDescent="0.25"/>
    <row r="2435" s="207" customFormat="1" x14ac:dyDescent="0.25"/>
    <row r="2436" s="207" customFormat="1" x14ac:dyDescent="0.25"/>
    <row r="2437" s="207" customFormat="1" x14ac:dyDescent="0.25"/>
    <row r="2438" s="207" customFormat="1" x14ac:dyDescent="0.25"/>
    <row r="2439" s="207" customFormat="1" x14ac:dyDescent="0.25"/>
    <row r="2440" s="207" customFormat="1" x14ac:dyDescent="0.25"/>
    <row r="2441" s="207" customFormat="1" x14ac:dyDescent="0.25"/>
    <row r="2442" s="207" customFormat="1" x14ac:dyDescent="0.25"/>
    <row r="2443" s="207" customFormat="1" x14ac:dyDescent="0.25"/>
    <row r="2444" s="207" customFormat="1" x14ac:dyDescent="0.25"/>
    <row r="2445" s="207" customFormat="1" x14ac:dyDescent="0.25"/>
    <row r="2446" s="207" customFormat="1" x14ac:dyDescent="0.25"/>
    <row r="2447" s="207" customFormat="1" x14ac:dyDescent="0.25"/>
    <row r="2448" s="207" customFormat="1" x14ac:dyDescent="0.25"/>
    <row r="2449" s="207" customFormat="1" x14ac:dyDescent="0.25"/>
    <row r="2450" s="207" customFormat="1" x14ac:dyDescent="0.25"/>
    <row r="2451" s="207" customFormat="1" x14ac:dyDescent="0.25"/>
    <row r="2452" s="207" customFormat="1" x14ac:dyDescent="0.25"/>
    <row r="2453" s="207" customFormat="1" x14ac:dyDescent="0.25"/>
    <row r="2454" s="207" customFormat="1" x14ac:dyDescent="0.25"/>
    <row r="2455" s="207" customFormat="1" x14ac:dyDescent="0.25"/>
    <row r="2456" s="207" customFormat="1" x14ac:dyDescent="0.25"/>
    <row r="2457" s="207" customFormat="1" x14ac:dyDescent="0.25"/>
    <row r="2458" s="207" customFormat="1" x14ac:dyDescent="0.25"/>
    <row r="2459" s="207" customFormat="1" x14ac:dyDescent="0.25"/>
    <row r="2460" s="207" customFormat="1" x14ac:dyDescent="0.25"/>
    <row r="2461" s="207" customFormat="1" x14ac:dyDescent="0.25"/>
    <row r="2462" s="207" customFormat="1" x14ac:dyDescent="0.25"/>
    <row r="2463" s="207" customFormat="1" x14ac:dyDescent="0.25"/>
    <row r="2464" s="207" customFormat="1" x14ac:dyDescent="0.25"/>
    <row r="2465" s="207" customFormat="1" x14ac:dyDescent="0.25"/>
    <row r="2466" s="207" customFormat="1" x14ac:dyDescent="0.25"/>
    <row r="2467" s="207" customFormat="1" x14ac:dyDescent="0.25"/>
    <row r="2468" s="207" customFormat="1" x14ac:dyDescent="0.25"/>
    <row r="2469" s="207" customFormat="1" x14ac:dyDescent="0.25"/>
    <row r="2470" s="207" customFormat="1" x14ac:dyDescent="0.25"/>
    <row r="2471" s="207" customFormat="1" x14ac:dyDescent="0.25"/>
    <row r="2472" s="207" customFormat="1" x14ac:dyDescent="0.25"/>
    <row r="2473" s="207" customFormat="1" x14ac:dyDescent="0.25"/>
    <row r="2474" s="207" customFormat="1" x14ac:dyDescent="0.25"/>
    <row r="2475" s="207" customFormat="1" x14ac:dyDescent="0.25"/>
    <row r="2476" s="207" customFormat="1" x14ac:dyDescent="0.25"/>
    <row r="2477" s="207" customFormat="1" x14ac:dyDescent="0.25"/>
    <row r="2478" s="207" customFormat="1" x14ac:dyDescent="0.25"/>
    <row r="2479" s="207" customFormat="1" x14ac:dyDescent="0.25"/>
    <row r="2480" s="207" customFormat="1" x14ac:dyDescent="0.25"/>
    <row r="2481" s="207" customFormat="1" x14ac:dyDescent="0.25"/>
    <row r="2482" s="207" customFormat="1" x14ac:dyDescent="0.25"/>
    <row r="2483" s="207" customFormat="1" x14ac:dyDescent="0.25"/>
    <row r="2484" s="207" customFormat="1" x14ac:dyDescent="0.25"/>
    <row r="2485" s="207" customFormat="1" x14ac:dyDescent="0.25"/>
    <row r="2486" s="207" customFormat="1" x14ac:dyDescent="0.25"/>
    <row r="2487" s="207" customFormat="1" x14ac:dyDescent="0.25"/>
    <row r="2488" s="207" customFormat="1" x14ac:dyDescent="0.25"/>
    <row r="2489" s="207" customFormat="1" x14ac:dyDescent="0.25"/>
    <row r="2490" s="207" customFormat="1" x14ac:dyDescent="0.25"/>
    <row r="2491" s="207" customFormat="1" x14ac:dyDescent="0.25"/>
    <row r="2492" s="207" customFormat="1" x14ac:dyDescent="0.25"/>
    <row r="2493" s="207" customFormat="1" x14ac:dyDescent="0.25"/>
    <row r="2494" s="207" customFormat="1" x14ac:dyDescent="0.25"/>
    <row r="2495" s="207" customFormat="1" x14ac:dyDescent="0.25"/>
    <row r="2496" s="207" customFormat="1" x14ac:dyDescent="0.25"/>
    <row r="2497" s="207" customFormat="1" x14ac:dyDescent="0.25"/>
    <row r="2498" s="207" customFormat="1" x14ac:dyDescent="0.25"/>
    <row r="2499" s="207" customFormat="1" x14ac:dyDescent="0.25"/>
    <row r="2500" s="207" customFormat="1" x14ac:dyDescent="0.25"/>
    <row r="2501" s="207" customFormat="1" x14ac:dyDescent="0.25"/>
    <row r="2502" s="207" customFormat="1" x14ac:dyDescent="0.25"/>
    <row r="2503" s="207" customFormat="1" x14ac:dyDescent="0.25"/>
    <row r="2504" s="207" customFormat="1" x14ac:dyDescent="0.25"/>
    <row r="2505" s="207" customFormat="1" x14ac:dyDescent="0.25"/>
    <row r="2506" s="207" customFormat="1" x14ac:dyDescent="0.25"/>
    <row r="2507" s="207" customFormat="1" x14ac:dyDescent="0.25"/>
    <row r="2508" s="207" customFormat="1" x14ac:dyDescent="0.25"/>
    <row r="2509" s="207" customFormat="1" x14ac:dyDescent="0.25"/>
    <row r="2510" s="207" customFormat="1" x14ac:dyDescent="0.25"/>
    <row r="2511" s="207" customFormat="1" x14ac:dyDescent="0.25"/>
    <row r="2512" s="207" customFormat="1" x14ac:dyDescent="0.25"/>
    <row r="2513" s="207" customFormat="1" x14ac:dyDescent="0.25"/>
    <row r="2514" s="207" customFormat="1" x14ac:dyDescent="0.25"/>
    <row r="2515" s="207" customFormat="1" x14ac:dyDescent="0.25"/>
    <row r="2516" s="207" customFormat="1" x14ac:dyDescent="0.25"/>
    <row r="2517" s="207" customFormat="1" x14ac:dyDescent="0.25"/>
    <row r="2518" s="207" customFormat="1" x14ac:dyDescent="0.25"/>
    <row r="2519" s="207" customFormat="1" x14ac:dyDescent="0.25"/>
    <row r="2520" s="207" customFormat="1" x14ac:dyDescent="0.25"/>
    <row r="2521" s="207" customFormat="1" x14ac:dyDescent="0.25"/>
    <row r="2522" s="207" customFormat="1" x14ac:dyDescent="0.25"/>
    <row r="2523" s="207" customFormat="1" x14ac:dyDescent="0.25"/>
    <row r="2524" s="207" customFormat="1" x14ac:dyDescent="0.25"/>
    <row r="2525" s="207" customFormat="1" x14ac:dyDescent="0.25"/>
    <row r="2526" s="207" customFormat="1" x14ac:dyDescent="0.25"/>
    <row r="2527" s="207" customFormat="1" x14ac:dyDescent="0.25"/>
    <row r="2528" s="207" customFormat="1" x14ac:dyDescent="0.25"/>
    <row r="2529" s="207" customFormat="1" x14ac:dyDescent="0.25"/>
    <row r="2530" s="207" customFormat="1" x14ac:dyDescent="0.25"/>
    <row r="2531" s="207" customFormat="1" x14ac:dyDescent="0.25"/>
    <row r="2532" s="207" customFormat="1" x14ac:dyDescent="0.25"/>
    <row r="2533" s="207" customFormat="1" x14ac:dyDescent="0.25"/>
    <row r="2534" s="207" customFormat="1" x14ac:dyDescent="0.25"/>
    <row r="2535" s="207" customFormat="1" x14ac:dyDescent="0.25"/>
    <row r="2536" s="207" customFormat="1" x14ac:dyDescent="0.25"/>
    <row r="2537" s="207" customFormat="1" x14ac:dyDescent="0.25"/>
    <row r="2538" s="207" customFormat="1" x14ac:dyDescent="0.25"/>
    <row r="2539" s="207" customFormat="1" x14ac:dyDescent="0.25"/>
    <row r="2540" s="207" customFormat="1" x14ac:dyDescent="0.25"/>
    <row r="2541" s="207" customFormat="1" x14ac:dyDescent="0.25"/>
    <row r="2542" s="207" customFormat="1" x14ac:dyDescent="0.25"/>
    <row r="2543" s="207" customFormat="1" x14ac:dyDescent="0.25"/>
    <row r="2544" s="207" customFormat="1" x14ac:dyDescent="0.25"/>
    <row r="2545" s="207" customFormat="1" x14ac:dyDescent="0.25"/>
    <row r="2546" s="207" customFormat="1" x14ac:dyDescent="0.25"/>
    <row r="2547" s="207" customFormat="1" x14ac:dyDescent="0.25"/>
    <row r="2548" s="207" customFormat="1" x14ac:dyDescent="0.25"/>
    <row r="2549" s="207" customFormat="1" x14ac:dyDescent="0.25"/>
    <row r="2550" s="207" customFormat="1" x14ac:dyDescent="0.25"/>
    <row r="2551" s="207" customFormat="1" x14ac:dyDescent="0.25"/>
    <row r="2552" s="207" customFormat="1" x14ac:dyDescent="0.25"/>
    <row r="2553" s="207" customFormat="1" x14ac:dyDescent="0.25"/>
    <row r="2554" s="207" customFormat="1" x14ac:dyDescent="0.25"/>
    <row r="2555" s="207" customFormat="1" x14ac:dyDescent="0.25"/>
    <row r="2556" s="207" customFormat="1" x14ac:dyDescent="0.25"/>
    <row r="2557" s="207" customFormat="1" x14ac:dyDescent="0.25"/>
    <row r="2558" s="207" customFormat="1" x14ac:dyDescent="0.25"/>
    <row r="2559" s="207" customFormat="1" x14ac:dyDescent="0.25"/>
    <row r="2560" s="207" customFormat="1" x14ac:dyDescent="0.25"/>
    <row r="2561" s="207" customFormat="1" x14ac:dyDescent="0.25"/>
    <row r="2562" s="207" customFormat="1" x14ac:dyDescent="0.25"/>
    <row r="2563" s="207" customFormat="1" x14ac:dyDescent="0.25"/>
    <row r="2564" s="207" customFormat="1" x14ac:dyDescent="0.25"/>
    <row r="2565" s="207" customFormat="1" x14ac:dyDescent="0.25"/>
    <row r="2566" s="207" customFormat="1" x14ac:dyDescent="0.25"/>
    <row r="2567" s="207" customFormat="1" x14ac:dyDescent="0.25"/>
    <row r="2568" s="207" customFormat="1" x14ac:dyDescent="0.25"/>
    <row r="2569" s="207" customFormat="1" x14ac:dyDescent="0.25"/>
    <row r="2570" s="207" customFormat="1" x14ac:dyDescent="0.25"/>
    <row r="2571" s="207" customFormat="1" x14ac:dyDescent="0.25"/>
    <row r="2572" s="207" customFormat="1" x14ac:dyDescent="0.25"/>
    <row r="2573" s="207" customFormat="1" x14ac:dyDescent="0.25"/>
    <row r="2574" s="207" customFormat="1" x14ac:dyDescent="0.25"/>
    <row r="2575" s="207" customFormat="1" x14ac:dyDescent="0.25"/>
    <row r="2576" s="207" customFormat="1" x14ac:dyDescent="0.25"/>
    <row r="2577" s="207" customFormat="1" x14ac:dyDescent="0.25"/>
    <row r="2578" s="207" customFormat="1" x14ac:dyDescent="0.25"/>
    <row r="2579" s="207" customFormat="1" x14ac:dyDescent="0.25"/>
    <row r="2580" s="207" customFormat="1" x14ac:dyDescent="0.25"/>
    <row r="2581" s="207" customFormat="1" x14ac:dyDescent="0.25"/>
    <row r="2582" s="207" customFormat="1" x14ac:dyDescent="0.25"/>
    <row r="2583" s="207" customFormat="1" x14ac:dyDescent="0.25"/>
    <row r="2584" s="207" customFormat="1" x14ac:dyDescent="0.25"/>
    <row r="2585" s="207" customFormat="1" x14ac:dyDescent="0.25"/>
    <row r="2586" s="207" customFormat="1" x14ac:dyDescent="0.25"/>
    <row r="2587" s="207" customFormat="1" x14ac:dyDescent="0.25"/>
    <row r="2588" s="207" customFormat="1" x14ac:dyDescent="0.25"/>
    <row r="2589" s="207" customFormat="1" x14ac:dyDescent="0.25"/>
    <row r="2590" s="207" customFormat="1" x14ac:dyDescent="0.25"/>
    <row r="2591" s="207" customFormat="1" x14ac:dyDescent="0.25"/>
    <row r="2592" s="207" customFormat="1" x14ac:dyDescent="0.25"/>
    <row r="2593" s="207" customFormat="1" x14ac:dyDescent="0.25"/>
    <row r="2594" s="207" customFormat="1" x14ac:dyDescent="0.25"/>
    <row r="2595" s="207" customFormat="1" x14ac:dyDescent="0.25"/>
    <row r="2596" s="207" customFormat="1" x14ac:dyDescent="0.25"/>
    <row r="2597" s="207" customFormat="1" x14ac:dyDescent="0.25"/>
    <row r="2598" s="207" customFormat="1" x14ac:dyDescent="0.25"/>
    <row r="2599" s="207" customFormat="1" x14ac:dyDescent="0.25"/>
    <row r="2600" s="207" customFormat="1" x14ac:dyDescent="0.25"/>
    <row r="2601" s="207" customFormat="1" x14ac:dyDescent="0.25"/>
    <row r="2602" s="207" customFormat="1" x14ac:dyDescent="0.25"/>
    <row r="2603" s="207" customFormat="1" x14ac:dyDescent="0.25"/>
    <row r="2604" s="207" customFormat="1" x14ac:dyDescent="0.25"/>
    <row r="2605" s="207" customFormat="1" x14ac:dyDescent="0.25"/>
    <row r="2606" s="207" customFormat="1" x14ac:dyDescent="0.25"/>
    <row r="2607" s="207" customFormat="1" x14ac:dyDescent="0.25"/>
    <row r="2608" s="207" customFormat="1" x14ac:dyDescent="0.25"/>
    <row r="2609" s="207" customFormat="1" x14ac:dyDescent="0.25"/>
    <row r="2610" s="207" customFormat="1" x14ac:dyDescent="0.25"/>
    <row r="2611" s="207" customFormat="1" x14ac:dyDescent="0.25"/>
    <row r="2612" s="207" customFormat="1" x14ac:dyDescent="0.25"/>
    <row r="2613" s="207" customFormat="1" x14ac:dyDescent="0.25"/>
    <row r="2614" s="207" customFormat="1" x14ac:dyDescent="0.25"/>
    <row r="2615" s="207" customFormat="1" x14ac:dyDescent="0.25"/>
    <row r="2616" s="207" customFormat="1" x14ac:dyDescent="0.25"/>
    <row r="2617" s="207" customFormat="1" x14ac:dyDescent="0.25"/>
    <row r="2618" s="207" customFormat="1" x14ac:dyDescent="0.25"/>
    <row r="2619" s="207" customFormat="1" x14ac:dyDescent="0.25"/>
    <row r="2620" s="207" customFormat="1" x14ac:dyDescent="0.25"/>
    <row r="2621" s="207" customFormat="1" x14ac:dyDescent="0.25"/>
    <row r="2622" s="207" customFormat="1" x14ac:dyDescent="0.25"/>
    <row r="2623" s="207" customFormat="1" x14ac:dyDescent="0.25"/>
    <row r="2624" s="207" customFormat="1" x14ac:dyDescent="0.25"/>
    <row r="2625" s="207" customFormat="1" x14ac:dyDescent="0.25"/>
    <row r="2626" s="207" customFormat="1" x14ac:dyDescent="0.25"/>
    <row r="2627" s="207" customFormat="1" x14ac:dyDescent="0.25"/>
    <row r="2628" s="207" customFormat="1" x14ac:dyDescent="0.25"/>
    <row r="2629" s="207" customFormat="1" x14ac:dyDescent="0.25"/>
    <row r="2630" s="207" customFormat="1" x14ac:dyDescent="0.25"/>
    <row r="2631" s="207" customFormat="1" x14ac:dyDescent="0.25"/>
    <row r="2632" s="207" customFormat="1" x14ac:dyDescent="0.25"/>
    <row r="2633" s="207" customFormat="1" x14ac:dyDescent="0.25"/>
    <row r="2634" s="207" customFormat="1" x14ac:dyDescent="0.25"/>
    <row r="2635" s="207" customFormat="1" x14ac:dyDescent="0.25"/>
    <row r="2636" s="207" customFormat="1" x14ac:dyDescent="0.25"/>
    <row r="2637" s="207" customFormat="1" x14ac:dyDescent="0.25"/>
    <row r="2638" s="207" customFormat="1" x14ac:dyDescent="0.25"/>
    <row r="2639" s="207" customFormat="1" x14ac:dyDescent="0.25"/>
    <row r="2640" s="207" customFormat="1" x14ac:dyDescent="0.25"/>
    <row r="2641" s="207" customFormat="1" x14ac:dyDescent="0.25"/>
    <row r="2642" s="207" customFormat="1" x14ac:dyDescent="0.25"/>
    <row r="2643" s="207" customFormat="1" x14ac:dyDescent="0.25"/>
    <row r="2644" s="207" customFormat="1" x14ac:dyDescent="0.25"/>
    <row r="2645" s="207" customFormat="1" x14ac:dyDescent="0.25"/>
    <row r="2646" s="207" customFormat="1" x14ac:dyDescent="0.25"/>
    <row r="2647" s="207" customFormat="1" x14ac:dyDescent="0.25"/>
    <row r="2648" s="207" customFormat="1" x14ac:dyDescent="0.25"/>
    <row r="2649" s="207" customFormat="1" x14ac:dyDescent="0.25"/>
    <row r="2650" s="207" customFormat="1" x14ac:dyDescent="0.25"/>
    <row r="2651" s="207" customFormat="1" x14ac:dyDescent="0.25"/>
    <row r="2652" s="207" customFormat="1" x14ac:dyDescent="0.25"/>
    <row r="2653" s="207" customFormat="1" x14ac:dyDescent="0.25"/>
    <row r="2654" s="207" customFormat="1" x14ac:dyDescent="0.25"/>
    <row r="2655" s="207" customFormat="1" x14ac:dyDescent="0.25"/>
    <row r="2656" s="207" customFormat="1" x14ac:dyDescent="0.25"/>
    <row r="2657" s="207" customFormat="1" x14ac:dyDescent="0.25"/>
    <row r="2658" s="207" customFormat="1" x14ac:dyDescent="0.25"/>
    <row r="2659" s="207" customFormat="1" x14ac:dyDescent="0.25"/>
    <row r="2660" s="207" customFormat="1" x14ac:dyDescent="0.25"/>
    <row r="2661" s="207" customFormat="1" x14ac:dyDescent="0.25"/>
    <row r="2662" s="207" customFormat="1" x14ac:dyDescent="0.25"/>
    <row r="2663" s="207" customFormat="1" x14ac:dyDescent="0.25"/>
    <row r="2664" s="207" customFormat="1" x14ac:dyDescent="0.25"/>
    <row r="2665" s="207" customFormat="1" x14ac:dyDescent="0.25"/>
    <row r="2666" s="207" customFormat="1" x14ac:dyDescent="0.25"/>
    <row r="2667" s="207" customFormat="1" x14ac:dyDescent="0.25"/>
    <row r="2668" s="207" customFormat="1" x14ac:dyDescent="0.25"/>
    <row r="2669" s="207" customFormat="1" x14ac:dyDescent="0.25"/>
    <row r="2670" s="207" customFormat="1" x14ac:dyDescent="0.25"/>
    <row r="2671" s="207" customFormat="1" x14ac:dyDescent="0.25"/>
    <row r="2672" s="207" customFormat="1" x14ac:dyDescent="0.25"/>
    <row r="2673" s="207" customFormat="1" x14ac:dyDescent="0.25"/>
    <row r="2674" s="207" customFormat="1" x14ac:dyDescent="0.25"/>
    <row r="2675" s="207" customFormat="1" x14ac:dyDescent="0.25"/>
    <row r="2676" s="207" customFormat="1" x14ac:dyDescent="0.25"/>
    <row r="2677" s="207" customFormat="1" x14ac:dyDescent="0.25"/>
    <row r="2678" s="207" customFormat="1" x14ac:dyDescent="0.25"/>
    <row r="2679" s="207" customFormat="1" x14ac:dyDescent="0.25"/>
    <row r="2680" s="207" customFormat="1" x14ac:dyDescent="0.25"/>
    <row r="2681" s="207" customFormat="1" x14ac:dyDescent="0.25"/>
    <row r="2682" s="207" customFormat="1" x14ac:dyDescent="0.25"/>
    <row r="2683" s="207" customFormat="1" x14ac:dyDescent="0.25"/>
    <row r="2684" s="207" customFormat="1" x14ac:dyDescent="0.25"/>
    <row r="2685" s="207" customFormat="1" x14ac:dyDescent="0.25"/>
    <row r="2686" s="207" customFormat="1" x14ac:dyDescent="0.25"/>
    <row r="2687" s="207" customFormat="1" x14ac:dyDescent="0.25"/>
    <row r="2688" s="207" customFormat="1" x14ac:dyDescent="0.25"/>
    <row r="2689" s="207" customFormat="1" x14ac:dyDescent="0.25"/>
    <row r="2690" s="207" customFormat="1" x14ac:dyDescent="0.25"/>
    <row r="2691" s="207" customFormat="1" x14ac:dyDescent="0.25"/>
    <row r="2692" s="207" customFormat="1" x14ac:dyDescent="0.25"/>
    <row r="2693" s="207" customFormat="1" x14ac:dyDescent="0.25"/>
    <row r="2694" s="207" customFormat="1" x14ac:dyDescent="0.25"/>
    <row r="2695" s="207" customFormat="1" x14ac:dyDescent="0.25"/>
    <row r="2696" s="207" customFormat="1" x14ac:dyDescent="0.25"/>
    <row r="2697" s="207" customFormat="1" x14ac:dyDescent="0.25"/>
    <row r="2698" s="207" customFormat="1" x14ac:dyDescent="0.25"/>
    <row r="2699" s="207" customFormat="1" x14ac:dyDescent="0.25"/>
    <row r="2700" s="207" customFormat="1" x14ac:dyDescent="0.25"/>
    <row r="2701" s="207" customFormat="1" x14ac:dyDescent="0.25"/>
    <row r="2702" s="207" customFormat="1" x14ac:dyDescent="0.25"/>
    <row r="2703" s="207" customFormat="1" x14ac:dyDescent="0.25"/>
    <row r="2704" s="207" customFormat="1" x14ac:dyDescent="0.25"/>
    <row r="2705" s="207" customFormat="1" x14ac:dyDescent="0.25"/>
    <row r="2706" s="207" customFormat="1" x14ac:dyDescent="0.25"/>
    <row r="2707" s="207" customFormat="1" x14ac:dyDescent="0.25"/>
    <row r="2708" s="207" customFormat="1" x14ac:dyDescent="0.25"/>
    <row r="2709" s="207" customFormat="1" x14ac:dyDescent="0.25"/>
    <row r="2710" s="207" customFormat="1" x14ac:dyDescent="0.25"/>
    <row r="2711" s="207" customFormat="1" x14ac:dyDescent="0.25"/>
    <row r="2712" s="207" customFormat="1" x14ac:dyDescent="0.25"/>
    <row r="2713" s="207" customFormat="1" x14ac:dyDescent="0.25"/>
    <row r="2714" s="207" customFormat="1" x14ac:dyDescent="0.25"/>
    <row r="2715" s="207" customFormat="1" x14ac:dyDescent="0.25"/>
    <row r="2716" s="207" customFormat="1" x14ac:dyDescent="0.25"/>
    <row r="2717" s="207" customFormat="1" x14ac:dyDescent="0.25"/>
    <row r="2718" s="207" customFormat="1" x14ac:dyDescent="0.25"/>
    <row r="2719" s="207" customFormat="1" x14ac:dyDescent="0.25"/>
    <row r="2720" s="207" customFormat="1" x14ac:dyDescent="0.25"/>
    <row r="2721" s="207" customFormat="1" x14ac:dyDescent="0.25"/>
    <row r="2722" s="207" customFormat="1" x14ac:dyDescent="0.25"/>
    <row r="2723" s="207" customFormat="1" x14ac:dyDescent="0.25"/>
    <row r="2724" s="207" customFormat="1" x14ac:dyDescent="0.25"/>
    <row r="2725" s="207" customFormat="1" x14ac:dyDescent="0.25"/>
    <row r="2726" s="207" customFormat="1" x14ac:dyDescent="0.25"/>
    <row r="2727" s="207" customFormat="1" x14ac:dyDescent="0.25"/>
    <row r="2728" s="207" customFormat="1" x14ac:dyDescent="0.25"/>
    <row r="2729" s="207" customFormat="1" x14ac:dyDescent="0.25"/>
    <row r="2730" s="207" customFormat="1" x14ac:dyDescent="0.25"/>
    <row r="2731" s="207" customFormat="1" x14ac:dyDescent="0.25"/>
    <row r="2732" s="207" customFormat="1" x14ac:dyDescent="0.25"/>
    <row r="2733" s="207" customFormat="1" x14ac:dyDescent="0.25"/>
    <row r="2734" s="207" customFormat="1" x14ac:dyDescent="0.25"/>
    <row r="2735" s="207" customFormat="1" x14ac:dyDescent="0.25"/>
    <row r="2736" s="207" customFormat="1" x14ac:dyDescent="0.25"/>
    <row r="2737" s="207" customFormat="1" x14ac:dyDescent="0.25"/>
    <row r="2738" s="207" customFormat="1" x14ac:dyDescent="0.25"/>
    <row r="2739" s="207" customFormat="1" x14ac:dyDescent="0.25"/>
    <row r="2740" s="207" customFormat="1" x14ac:dyDescent="0.25"/>
    <row r="2741" s="207" customFormat="1" x14ac:dyDescent="0.25"/>
    <row r="2742" s="207" customFormat="1" x14ac:dyDescent="0.25"/>
    <row r="2743" s="207" customFormat="1" x14ac:dyDescent="0.25"/>
    <row r="2744" s="207" customFormat="1" x14ac:dyDescent="0.25"/>
    <row r="2745" s="207" customFormat="1" x14ac:dyDescent="0.25"/>
    <row r="2746" s="207" customFormat="1" x14ac:dyDescent="0.25"/>
    <row r="2747" s="207" customFormat="1" x14ac:dyDescent="0.25"/>
    <row r="2748" s="207" customFormat="1" x14ac:dyDescent="0.25"/>
    <row r="2749" s="207" customFormat="1" x14ac:dyDescent="0.25"/>
    <row r="2750" s="207" customFormat="1" x14ac:dyDescent="0.25"/>
    <row r="2751" s="207" customFormat="1" x14ac:dyDescent="0.25"/>
    <row r="2752" s="207" customFormat="1" x14ac:dyDescent="0.25"/>
    <row r="2753" s="207" customFormat="1" x14ac:dyDescent="0.25"/>
    <row r="2754" s="207" customFormat="1" x14ac:dyDescent="0.25"/>
    <row r="2755" s="207" customFormat="1" x14ac:dyDescent="0.25"/>
    <row r="2756" s="207" customFormat="1" x14ac:dyDescent="0.25"/>
    <row r="2757" s="207" customFormat="1" x14ac:dyDescent="0.25"/>
    <row r="2758" s="207" customFormat="1" x14ac:dyDescent="0.25"/>
    <row r="2759" s="207" customFormat="1" x14ac:dyDescent="0.25"/>
    <row r="2760" s="207" customFormat="1" x14ac:dyDescent="0.25"/>
    <row r="2761" s="207" customFormat="1" x14ac:dyDescent="0.25"/>
    <row r="2762" s="207" customFormat="1" x14ac:dyDescent="0.25"/>
    <row r="2763" s="207" customFormat="1" x14ac:dyDescent="0.25"/>
    <row r="2764" s="207" customFormat="1" x14ac:dyDescent="0.25"/>
    <row r="2765" s="207" customFormat="1" x14ac:dyDescent="0.25"/>
    <row r="2766" s="207" customFormat="1" x14ac:dyDescent="0.25"/>
    <row r="2767" s="207" customFormat="1" x14ac:dyDescent="0.25"/>
    <row r="2768" s="207" customFormat="1" x14ac:dyDescent="0.25"/>
    <row r="2769" s="207" customFormat="1" x14ac:dyDescent="0.25"/>
    <row r="2770" s="207" customFormat="1" x14ac:dyDescent="0.25"/>
    <row r="2771" s="207" customFormat="1" x14ac:dyDescent="0.25"/>
    <row r="2772" s="207" customFormat="1" x14ac:dyDescent="0.25"/>
    <row r="2773" s="207" customFormat="1" x14ac:dyDescent="0.25"/>
    <row r="2774" s="207" customFormat="1" x14ac:dyDescent="0.25"/>
    <row r="2775" s="207" customFormat="1" x14ac:dyDescent="0.25"/>
    <row r="2776" s="207" customFormat="1" x14ac:dyDescent="0.25"/>
    <row r="2777" s="207" customFormat="1" x14ac:dyDescent="0.25"/>
    <row r="2778" s="207" customFormat="1" x14ac:dyDescent="0.25"/>
    <row r="2779" s="207" customFormat="1" x14ac:dyDescent="0.25"/>
    <row r="2780" s="207" customFormat="1" x14ac:dyDescent="0.25"/>
    <row r="2781" s="207" customFormat="1" x14ac:dyDescent="0.25"/>
    <row r="2782" s="207" customFormat="1" x14ac:dyDescent="0.25"/>
    <row r="2783" s="207" customFormat="1" x14ac:dyDescent="0.25"/>
    <row r="2784" s="207" customFormat="1" x14ac:dyDescent="0.25"/>
    <row r="2785" s="207" customFormat="1" x14ac:dyDescent="0.25"/>
    <row r="2786" s="207" customFormat="1" x14ac:dyDescent="0.25"/>
    <row r="2787" s="207" customFormat="1" x14ac:dyDescent="0.25"/>
    <row r="2788" s="207" customFormat="1" x14ac:dyDescent="0.25"/>
    <row r="2789" s="207" customFormat="1" x14ac:dyDescent="0.25"/>
    <row r="2790" s="207" customFormat="1" x14ac:dyDescent="0.25"/>
    <row r="2791" s="207" customFormat="1" x14ac:dyDescent="0.25"/>
    <row r="2792" s="207" customFormat="1" x14ac:dyDescent="0.25"/>
    <row r="2793" s="207" customFormat="1" x14ac:dyDescent="0.25"/>
    <row r="2794" s="207" customFormat="1" x14ac:dyDescent="0.25"/>
    <row r="2795" s="207" customFormat="1" x14ac:dyDescent="0.25"/>
    <row r="2796" s="207" customFormat="1" x14ac:dyDescent="0.25"/>
    <row r="2797" s="207" customFormat="1" x14ac:dyDescent="0.25"/>
    <row r="2798" s="207" customFormat="1" x14ac:dyDescent="0.25"/>
    <row r="2799" s="207" customFormat="1" x14ac:dyDescent="0.25"/>
    <row r="2800" s="207" customFormat="1" x14ac:dyDescent="0.25"/>
    <row r="2801" s="207" customFormat="1" x14ac:dyDescent="0.25"/>
    <row r="2802" s="207" customFormat="1" x14ac:dyDescent="0.25"/>
    <row r="2803" s="207" customFormat="1" x14ac:dyDescent="0.25"/>
    <row r="2804" s="207" customFormat="1" x14ac:dyDescent="0.25"/>
    <row r="2805" s="207" customFormat="1" x14ac:dyDescent="0.25"/>
    <row r="2806" s="207" customFormat="1" x14ac:dyDescent="0.25"/>
    <row r="2807" s="207" customFormat="1" x14ac:dyDescent="0.25"/>
    <row r="2808" s="207" customFormat="1" x14ac:dyDescent="0.25"/>
    <row r="2809" s="207" customFormat="1" x14ac:dyDescent="0.25"/>
    <row r="2810" s="207" customFormat="1" x14ac:dyDescent="0.25"/>
    <row r="2811" s="207" customFormat="1" x14ac:dyDescent="0.25"/>
    <row r="2812" s="207" customFormat="1" x14ac:dyDescent="0.25"/>
    <row r="2813" s="207" customFormat="1" x14ac:dyDescent="0.25"/>
    <row r="2814" s="207" customFormat="1" x14ac:dyDescent="0.25"/>
    <row r="2815" s="207" customFormat="1" x14ac:dyDescent="0.25"/>
    <row r="2816" s="207" customFormat="1" x14ac:dyDescent="0.25"/>
    <row r="2817" s="207" customFormat="1" x14ac:dyDescent="0.25"/>
    <row r="2818" s="207" customFormat="1" x14ac:dyDescent="0.25"/>
    <row r="2819" s="207" customFormat="1" x14ac:dyDescent="0.25"/>
    <row r="2820" s="207" customFormat="1" x14ac:dyDescent="0.25"/>
    <row r="2821" s="207" customFormat="1" x14ac:dyDescent="0.25"/>
    <row r="2822" s="207" customFormat="1" x14ac:dyDescent="0.25"/>
    <row r="2823" s="207" customFormat="1" x14ac:dyDescent="0.25"/>
    <row r="2824" s="207" customFormat="1" x14ac:dyDescent="0.25"/>
    <row r="2825" s="207" customFormat="1" x14ac:dyDescent="0.25"/>
    <row r="2826" s="207" customFormat="1" x14ac:dyDescent="0.25"/>
    <row r="2827" s="207" customFormat="1" x14ac:dyDescent="0.25"/>
    <row r="2828" s="207" customFormat="1" x14ac:dyDescent="0.25"/>
    <row r="2829" s="207" customFormat="1" x14ac:dyDescent="0.25"/>
    <row r="2830" s="207" customFormat="1" x14ac:dyDescent="0.25"/>
    <row r="2831" s="207" customFormat="1" x14ac:dyDescent="0.25"/>
    <row r="2832" s="207" customFormat="1" x14ac:dyDescent="0.25"/>
    <row r="2833" s="207" customFormat="1" x14ac:dyDescent="0.25"/>
    <row r="2834" s="207" customFormat="1" x14ac:dyDescent="0.25"/>
    <row r="2835" s="207" customFormat="1" x14ac:dyDescent="0.25"/>
    <row r="2836" s="207" customFormat="1" x14ac:dyDescent="0.25"/>
    <row r="2837" s="207" customFormat="1" x14ac:dyDescent="0.25"/>
    <row r="2838" s="207" customFormat="1" x14ac:dyDescent="0.25"/>
    <row r="2839" s="207" customFormat="1" x14ac:dyDescent="0.25"/>
    <row r="2840" s="207" customFormat="1" x14ac:dyDescent="0.25"/>
    <row r="2841" s="207" customFormat="1" x14ac:dyDescent="0.25"/>
    <row r="2842" s="207" customFormat="1" x14ac:dyDescent="0.25"/>
    <row r="2843" s="207" customFormat="1" x14ac:dyDescent="0.25"/>
    <row r="2844" s="207" customFormat="1" x14ac:dyDescent="0.25"/>
    <row r="2845" s="207" customFormat="1" x14ac:dyDescent="0.25"/>
    <row r="2846" s="207" customFormat="1" x14ac:dyDescent="0.25"/>
    <row r="2847" s="207" customFormat="1" x14ac:dyDescent="0.25"/>
    <row r="2848" s="207" customFormat="1" x14ac:dyDescent="0.25"/>
    <row r="2849" s="207" customFormat="1" x14ac:dyDescent="0.25"/>
    <row r="2850" s="207" customFormat="1" x14ac:dyDescent="0.25"/>
    <row r="2851" s="207" customFormat="1" x14ac:dyDescent="0.25"/>
    <row r="2852" s="207" customFormat="1" x14ac:dyDescent="0.25"/>
    <row r="2853" s="207" customFormat="1" x14ac:dyDescent="0.25"/>
    <row r="2854" s="207" customFormat="1" x14ac:dyDescent="0.25"/>
    <row r="2855" s="207" customFormat="1" x14ac:dyDescent="0.25"/>
    <row r="2856" s="207" customFormat="1" x14ac:dyDescent="0.25"/>
    <row r="2857" s="207" customFormat="1" x14ac:dyDescent="0.25"/>
    <row r="2858" s="207" customFormat="1" x14ac:dyDescent="0.25"/>
    <row r="2859" s="207" customFormat="1" x14ac:dyDescent="0.25"/>
    <row r="2860" s="207" customFormat="1" x14ac:dyDescent="0.25"/>
    <row r="2861" s="207" customFormat="1" x14ac:dyDescent="0.25"/>
    <row r="2862" s="207" customFormat="1" x14ac:dyDescent="0.25"/>
    <row r="2863" s="207" customFormat="1" x14ac:dyDescent="0.25"/>
    <row r="2864" s="207" customFormat="1" x14ac:dyDescent="0.25"/>
    <row r="2865" s="207" customFormat="1" x14ac:dyDescent="0.25"/>
    <row r="2866" s="207" customFormat="1" x14ac:dyDescent="0.25"/>
    <row r="2867" s="207" customFormat="1" x14ac:dyDescent="0.25"/>
    <row r="2868" s="207" customFormat="1" x14ac:dyDescent="0.25"/>
    <row r="2869" s="207" customFormat="1" x14ac:dyDescent="0.25"/>
    <row r="2870" s="207" customFormat="1" x14ac:dyDescent="0.25"/>
    <row r="2871" s="207" customFormat="1" x14ac:dyDescent="0.25"/>
    <row r="2872" s="207" customFormat="1" x14ac:dyDescent="0.25"/>
    <row r="2873" s="207" customFormat="1" x14ac:dyDescent="0.25"/>
    <row r="2874" s="207" customFormat="1" x14ac:dyDescent="0.25"/>
    <row r="2875" s="207" customFormat="1" x14ac:dyDescent="0.25"/>
    <row r="2876" s="207" customFormat="1" x14ac:dyDescent="0.25"/>
    <row r="2877" s="207" customFormat="1" x14ac:dyDescent="0.25"/>
    <row r="2878" s="207" customFormat="1" x14ac:dyDescent="0.25"/>
    <row r="2879" s="207" customFormat="1" x14ac:dyDescent="0.25"/>
    <row r="2880" s="207" customFormat="1" x14ac:dyDescent="0.25"/>
    <row r="2881" s="207" customFormat="1" x14ac:dyDescent="0.25"/>
    <row r="2882" s="207" customFormat="1" x14ac:dyDescent="0.25"/>
    <row r="2883" s="207" customFormat="1" x14ac:dyDescent="0.25"/>
    <row r="2884" s="207" customFormat="1" x14ac:dyDescent="0.25"/>
    <row r="2885" s="207" customFormat="1" x14ac:dyDescent="0.25"/>
    <row r="2886" s="207" customFormat="1" x14ac:dyDescent="0.25"/>
    <row r="2887" s="207" customFormat="1" x14ac:dyDescent="0.25"/>
    <row r="2888" s="207" customFormat="1" x14ac:dyDescent="0.25"/>
    <row r="2889" s="207" customFormat="1" x14ac:dyDescent="0.25"/>
    <row r="2890" s="207" customFormat="1" x14ac:dyDescent="0.25"/>
    <row r="2891" s="207" customFormat="1" x14ac:dyDescent="0.25"/>
    <row r="2892" s="207" customFormat="1" x14ac:dyDescent="0.25"/>
    <row r="2893" s="207" customFormat="1" x14ac:dyDescent="0.25"/>
    <row r="2894" s="207" customFormat="1" x14ac:dyDescent="0.25"/>
    <row r="2895" s="207" customFormat="1" x14ac:dyDescent="0.25"/>
    <row r="2896" s="207" customFormat="1" x14ac:dyDescent="0.25"/>
    <row r="2897" s="207" customFormat="1" x14ac:dyDescent="0.25"/>
    <row r="2898" s="207" customFormat="1" x14ac:dyDescent="0.25"/>
    <row r="2899" s="207" customFormat="1" x14ac:dyDescent="0.25"/>
    <row r="2900" s="207" customFormat="1" x14ac:dyDescent="0.25"/>
    <row r="2901" s="207" customFormat="1" x14ac:dyDescent="0.25"/>
    <row r="2902" s="207" customFormat="1" x14ac:dyDescent="0.25"/>
    <row r="2903" s="207" customFormat="1" x14ac:dyDescent="0.25"/>
    <row r="2904" s="207" customFormat="1" x14ac:dyDescent="0.25"/>
    <row r="2905" s="207" customFormat="1" x14ac:dyDescent="0.25"/>
    <row r="2906" s="207" customFormat="1" x14ac:dyDescent="0.25"/>
    <row r="2907" s="207" customFormat="1" x14ac:dyDescent="0.25"/>
    <row r="2908" s="207" customFormat="1" x14ac:dyDescent="0.25"/>
    <row r="2909" s="207" customFormat="1" x14ac:dyDescent="0.25"/>
    <row r="2910" s="207" customFormat="1" x14ac:dyDescent="0.25"/>
    <row r="2911" s="207" customFormat="1" x14ac:dyDescent="0.25"/>
    <row r="2912" s="207" customFormat="1" x14ac:dyDescent="0.25"/>
    <row r="2913" s="207" customFormat="1" x14ac:dyDescent="0.25"/>
    <row r="2914" s="207" customFormat="1" x14ac:dyDescent="0.25"/>
    <row r="2915" s="207" customFormat="1" x14ac:dyDescent="0.25"/>
    <row r="2916" s="207" customFormat="1" x14ac:dyDescent="0.25"/>
    <row r="2917" s="207" customFormat="1" x14ac:dyDescent="0.25"/>
    <row r="2918" s="207" customFormat="1" x14ac:dyDescent="0.25"/>
    <row r="2919" s="207" customFormat="1" x14ac:dyDescent="0.25"/>
    <row r="2920" s="207" customFormat="1" x14ac:dyDescent="0.25"/>
    <row r="2921" s="207" customFormat="1" x14ac:dyDescent="0.25"/>
    <row r="2922" s="207" customFormat="1" x14ac:dyDescent="0.25"/>
    <row r="2923" s="207" customFormat="1" x14ac:dyDescent="0.25"/>
    <row r="2924" s="207" customFormat="1" x14ac:dyDescent="0.25"/>
    <row r="2925" s="207" customFormat="1" x14ac:dyDescent="0.25"/>
    <row r="2926" s="207" customFormat="1" x14ac:dyDescent="0.25"/>
    <row r="2927" s="207" customFormat="1" x14ac:dyDescent="0.25"/>
    <row r="2928" s="207" customFormat="1" x14ac:dyDescent="0.25"/>
    <row r="2929" s="207" customFormat="1" x14ac:dyDescent="0.25"/>
    <row r="2930" s="207" customFormat="1" x14ac:dyDescent="0.25"/>
    <row r="2931" s="207" customFormat="1" x14ac:dyDescent="0.25"/>
    <row r="2932" s="207" customFormat="1" x14ac:dyDescent="0.25"/>
    <row r="2933" s="207" customFormat="1" x14ac:dyDescent="0.25"/>
    <row r="2934" s="207" customFormat="1" x14ac:dyDescent="0.25"/>
    <row r="2935" s="207" customFormat="1" x14ac:dyDescent="0.25"/>
    <row r="2936" s="207" customFormat="1" x14ac:dyDescent="0.25"/>
    <row r="2937" s="207" customFormat="1" x14ac:dyDescent="0.25"/>
    <row r="2938" s="207" customFormat="1" x14ac:dyDescent="0.25"/>
    <row r="2939" s="207" customFormat="1" x14ac:dyDescent="0.25"/>
    <row r="2940" s="207" customFormat="1" x14ac:dyDescent="0.25"/>
    <row r="2941" s="207" customFormat="1" x14ac:dyDescent="0.25"/>
    <row r="2942" s="207" customFormat="1" x14ac:dyDescent="0.25"/>
    <row r="2943" s="207" customFormat="1" x14ac:dyDescent="0.25"/>
    <row r="2944" s="207" customFormat="1" x14ac:dyDescent="0.25"/>
    <row r="2945" s="207" customFormat="1" x14ac:dyDescent="0.25"/>
    <row r="2946" s="207" customFormat="1" x14ac:dyDescent="0.25"/>
    <row r="2947" s="207" customFormat="1" x14ac:dyDescent="0.25"/>
    <row r="2948" s="207" customFormat="1" x14ac:dyDescent="0.25"/>
    <row r="2949" s="207" customFormat="1" x14ac:dyDescent="0.25"/>
    <row r="2950" s="207" customFormat="1" x14ac:dyDescent="0.25"/>
    <row r="2951" s="207" customFormat="1" x14ac:dyDescent="0.25"/>
    <row r="2952" s="207" customFormat="1" x14ac:dyDescent="0.25"/>
    <row r="2953" s="207" customFormat="1" x14ac:dyDescent="0.25"/>
    <row r="2954" s="207" customFormat="1" x14ac:dyDescent="0.25"/>
    <row r="2955" s="207" customFormat="1" x14ac:dyDescent="0.25"/>
    <row r="2956" s="207" customFormat="1" x14ac:dyDescent="0.25"/>
    <row r="2957" s="207" customFormat="1" x14ac:dyDescent="0.25"/>
    <row r="2958" s="207" customFormat="1" x14ac:dyDescent="0.25"/>
    <row r="2959" s="207" customFormat="1" x14ac:dyDescent="0.25"/>
    <row r="2960" s="207" customFormat="1" x14ac:dyDescent="0.25"/>
    <row r="2961" s="207" customFormat="1" x14ac:dyDescent="0.25"/>
    <row r="2962" s="207" customFormat="1" x14ac:dyDescent="0.25"/>
    <row r="2963" s="207" customFormat="1" x14ac:dyDescent="0.25"/>
    <row r="2964" s="207" customFormat="1" x14ac:dyDescent="0.25"/>
    <row r="2965" s="207" customFormat="1" x14ac:dyDescent="0.25"/>
    <row r="2966" s="207" customFormat="1" x14ac:dyDescent="0.25"/>
    <row r="2967" s="207" customFormat="1" x14ac:dyDescent="0.25"/>
    <row r="2968" s="207" customFormat="1" x14ac:dyDescent="0.25"/>
    <row r="2969" s="207" customFormat="1" x14ac:dyDescent="0.25"/>
    <row r="2970" s="207" customFormat="1" x14ac:dyDescent="0.25"/>
    <row r="2971" s="207" customFormat="1" x14ac:dyDescent="0.25"/>
    <row r="2972" s="207" customFormat="1" x14ac:dyDescent="0.25"/>
    <row r="2973" s="207" customFormat="1" x14ac:dyDescent="0.25"/>
    <row r="2974" s="207" customFormat="1" x14ac:dyDescent="0.25"/>
    <row r="2975" s="207" customFormat="1" x14ac:dyDescent="0.25"/>
    <row r="2976" s="207" customFormat="1" x14ac:dyDescent="0.25"/>
    <row r="2977" s="207" customFormat="1" x14ac:dyDescent="0.25"/>
    <row r="2978" s="207" customFormat="1" x14ac:dyDescent="0.25"/>
    <row r="2979" s="207" customFormat="1" x14ac:dyDescent="0.25"/>
    <row r="2980" s="207" customFormat="1" x14ac:dyDescent="0.25"/>
    <row r="2981" s="207" customFormat="1" x14ac:dyDescent="0.25"/>
    <row r="2982" s="207" customFormat="1" x14ac:dyDescent="0.25"/>
    <row r="2983" s="207" customFormat="1" x14ac:dyDescent="0.25"/>
    <row r="2984" s="207" customFormat="1" x14ac:dyDescent="0.25"/>
    <row r="2985" s="207" customFormat="1" x14ac:dyDescent="0.25"/>
    <row r="2986" s="207" customFormat="1" x14ac:dyDescent="0.25"/>
    <row r="2987" s="207" customFormat="1" x14ac:dyDescent="0.25"/>
    <row r="2988" s="207" customFormat="1" x14ac:dyDescent="0.25"/>
    <row r="2989" s="207" customFormat="1" x14ac:dyDescent="0.25"/>
    <row r="2990" s="207" customFormat="1" x14ac:dyDescent="0.25"/>
    <row r="2991" s="207" customFormat="1" x14ac:dyDescent="0.25"/>
    <row r="2992" s="207" customFormat="1" x14ac:dyDescent="0.25"/>
    <row r="2993" s="207" customFormat="1" x14ac:dyDescent="0.25"/>
    <row r="2994" s="207" customFormat="1" x14ac:dyDescent="0.25"/>
    <row r="2995" s="207" customFormat="1" x14ac:dyDescent="0.25"/>
    <row r="2996" s="207" customFormat="1" x14ac:dyDescent="0.25"/>
    <row r="2997" s="207" customFormat="1" x14ac:dyDescent="0.25"/>
    <row r="2998" s="207" customFormat="1" x14ac:dyDescent="0.25"/>
    <row r="2999" s="207" customFormat="1" x14ac:dyDescent="0.25"/>
    <row r="3000" s="207" customFormat="1" x14ac:dyDescent="0.25"/>
    <row r="3001" s="207" customFormat="1" x14ac:dyDescent="0.25"/>
    <row r="3002" s="207" customFormat="1" x14ac:dyDescent="0.25"/>
    <row r="3003" s="207" customFormat="1" x14ac:dyDescent="0.25"/>
    <row r="3004" s="207" customFormat="1" x14ac:dyDescent="0.25"/>
    <row r="3005" s="207" customFormat="1" x14ac:dyDescent="0.25"/>
    <row r="3006" s="207" customFormat="1" x14ac:dyDescent="0.25"/>
    <row r="3007" s="207" customFormat="1" x14ac:dyDescent="0.25"/>
    <row r="3008" s="207" customFormat="1" x14ac:dyDescent="0.25"/>
    <row r="3009" s="207" customFormat="1" x14ac:dyDescent="0.25"/>
    <row r="3010" s="207" customFormat="1" x14ac:dyDescent="0.25"/>
    <row r="3011" s="207" customFormat="1" x14ac:dyDescent="0.25"/>
    <row r="3012" s="207" customFormat="1" x14ac:dyDescent="0.25"/>
    <row r="3013" s="207" customFormat="1" x14ac:dyDescent="0.25"/>
    <row r="3014" s="207" customFormat="1" x14ac:dyDescent="0.25"/>
    <row r="3015" s="207" customFormat="1" x14ac:dyDescent="0.25"/>
    <row r="3016" s="207" customFormat="1" x14ac:dyDescent="0.25"/>
    <row r="3017" s="207" customFormat="1" x14ac:dyDescent="0.25"/>
    <row r="3018" s="207" customFormat="1" x14ac:dyDescent="0.25"/>
    <row r="3019" s="207" customFormat="1" x14ac:dyDescent="0.25"/>
    <row r="3020" s="207" customFormat="1" x14ac:dyDescent="0.25"/>
    <row r="3021" s="207" customFormat="1" x14ac:dyDescent="0.25"/>
    <row r="3022" s="207" customFormat="1" x14ac:dyDescent="0.25"/>
    <row r="3023" s="207" customFormat="1" x14ac:dyDescent="0.25"/>
    <row r="3024" s="207" customFormat="1" x14ac:dyDescent="0.25"/>
    <row r="3025" s="207" customFormat="1" x14ac:dyDescent="0.25"/>
    <row r="3026" s="207" customFormat="1" x14ac:dyDescent="0.25"/>
    <row r="3027" s="207" customFormat="1" x14ac:dyDescent="0.25"/>
    <row r="3028" s="207" customFormat="1" x14ac:dyDescent="0.25"/>
    <row r="3029" s="207" customFormat="1" x14ac:dyDescent="0.25"/>
    <row r="3030" s="207" customFormat="1" x14ac:dyDescent="0.25"/>
    <row r="3031" s="207" customFormat="1" x14ac:dyDescent="0.25"/>
    <row r="3032" s="207" customFormat="1" x14ac:dyDescent="0.25"/>
    <row r="3033" s="207" customFormat="1" x14ac:dyDescent="0.25"/>
    <row r="3034" s="207" customFormat="1" x14ac:dyDescent="0.25"/>
    <row r="3035" s="207" customFormat="1" x14ac:dyDescent="0.25"/>
    <row r="3036" s="207" customFormat="1" x14ac:dyDescent="0.25"/>
    <row r="3037" s="207" customFormat="1" x14ac:dyDescent="0.25"/>
    <row r="3038" s="207" customFormat="1" x14ac:dyDescent="0.25"/>
    <row r="3039" s="207" customFormat="1" x14ac:dyDescent="0.25"/>
    <row r="3040" s="207" customFormat="1" x14ac:dyDescent="0.25"/>
    <row r="3041" s="207" customFormat="1" x14ac:dyDescent="0.25"/>
    <row r="3042" s="207" customFormat="1" x14ac:dyDescent="0.25"/>
    <row r="3043" s="207" customFormat="1" x14ac:dyDescent="0.25"/>
    <row r="3044" s="207" customFormat="1" x14ac:dyDescent="0.25"/>
    <row r="3045" s="207" customFormat="1" x14ac:dyDescent="0.25"/>
    <row r="3046" s="207" customFormat="1" x14ac:dyDescent="0.25"/>
    <row r="3047" s="207" customFormat="1" x14ac:dyDescent="0.25"/>
    <row r="3048" s="207" customFormat="1" x14ac:dyDescent="0.25"/>
    <row r="3049" s="207" customFormat="1" x14ac:dyDescent="0.25"/>
    <row r="3050" s="207" customFormat="1" x14ac:dyDescent="0.25"/>
    <row r="3051" s="207" customFormat="1" x14ac:dyDescent="0.25"/>
    <row r="3052" s="207" customFormat="1" x14ac:dyDescent="0.25"/>
    <row r="3053" s="207" customFormat="1" x14ac:dyDescent="0.25"/>
    <row r="3054" s="207" customFormat="1" x14ac:dyDescent="0.25"/>
    <row r="3055" s="207" customFormat="1" x14ac:dyDescent="0.25"/>
    <row r="3056" s="207" customFormat="1" x14ac:dyDescent="0.25"/>
    <row r="3057" s="207" customFormat="1" x14ac:dyDescent="0.25"/>
    <row r="3058" s="207" customFormat="1" x14ac:dyDescent="0.25"/>
    <row r="3059" s="207" customFormat="1" x14ac:dyDescent="0.25"/>
    <row r="3060" s="207" customFormat="1" x14ac:dyDescent="0.25"/>
    <row r="3061" s="207" customFormat="1" x14ac:dyDescent="0.25"/>
    <row r="3062" s="207" customFormat="1" x14ac:dyDescent="0.25"/>
    <row r="3063" s="207" customFormat="1" x14ac:dyDescent="0.25"/>
    <row r="3064" s="207" customFormat="1" x14ac:dyDescent="0.25"/>
    <row r="3065" s="207" customFormat="1" x14ac:dyDescent="0.25"/>
    <row r="3066" s="207" customFormat="1" x14ac:dyDescent="0.25"/>
    <row r="3067" s="207" customFormat="1" x14ac:dyDescent="0.25"/>
    <row r="3068" s="207" customFormat="1" x14ac:dyDescent="0.25"/>
    <row r="3069" s="207" customFormat="1" x14ac:dyDescent="0.25"/>
    <row r="3070" s="207" customFormat="1" x14ac:dyDescent="0.25"/>
    <row r="3071" s="207" customFormat="1" x14ac:dyDescent="0.25"/>
    <row r="3072" s="207" customFormat="1" x14ac:dyDescent="0.25"/>
    <row r="3073" s="207" customFormat="1" x14ac:dyDescent="0.25"/>
    <row r="3074" s="207" customFormat="1" x14ac:dyDescent="0.25"/>
    <row r="3075" s="207" customFormat="1" x14ac:dyDescent="0.25"/>
    <row r="3076" s="207" customFormat="1" x14ac:dyDescent="0.25"/>
    <row r="3077" s="207" customFormat="1" x14ac:dyDescent="0.25"/>
    <row r="3078" s="207" customFormat="1" x14ac:dyDescent="0.25"/>
    <row r="3079" s="207" customFormat="1" x14ac:dyDescent="0.25"/>
    <row r="3080" s="207" customFormat="1" x14ac:dyDescent="0.25"/>
    <row r="3081" s="207" customFormat="1" x14ac:dyDescent="0.25"/>
    <row r="3082" s="207" customFormat="1" x14ac:dyDescent="0.25"/>
    <row r="3083" s="207" customFormat="1" x14ac:dyDescent="0.25"/>
    <row r="3084" s="207" customFormat="1" x14ac:dyDescent="0.25"/>
    <row r="3085" s="207" customFormat="1" x14ac:dyDescent="0.25"/>
    <row r="3086" s="207" customFormat="1" x14ac:dyDescent="0.25"/>
    <row r="3087" s="207" customFormat="1" x14ac:dyDescent="0.25"/>
    <row r="3088" s="207" customFormat="1" x14ac:dyDescent="0.25"/>
    <row r="3089" s="207" customFormat="1" x14ac:dyDescent="0.25"/>
    <row r="3090" s="207" customFormat="1" x14ac:dyDescent="0.25"/>
    <row r="3091" s="207" customFormat="1" x14ac:dyDescent="0.25"/>
    <row r="3092" s="207" customFormat="1" x14ac:dyDescent="0.25"/>
    <row r="3093" s="207" customFormat="1" x14ac:dyDescent="0.25"/>
    <row r="3094" s="207" customFormat="1" x14ac:dyDescent="0.25"/>
    <row r="3095" s="207" customFormat="1" x14ac:dyDescent="0.25"/>
    <row r="3096" s="207" customFormat="1" x14ac:dyDescent="0.25"/>
    <row r="3097" s="207" customFormat="1" x14ac:dyDescent="0.25"/>
    <row r="3098" s="207" customFormat="1" x14ac:dyDescent="0.25"/>
    <row r="3099" s="207" customFormat="1" x14ac:dyDescent="0.25"/>
    <row r="3100" s="207" customFormat="1" x14ac:dyDescent="0.25"/>
    <row r="3101" s="207" customFormat="1" x14ac:dyDescent="0.25"/>
    <row r="3102" s="207" customFormat="1" x14ac:dyDescent="0.25"/>
    <row r="3103" s="207" customFormat="1" x14ac:dyDescent="0.25"/>
    <row r="3104" s="207" customFormat="1" x14ac:dyDescent="0.25"/>
    <row r="3105" spans="2:26" s="207" customFormat="1" x14ac:dyDescent="0.25"/>
    <row r="3106" spans="2:26" ht="21" x14ac:dyDescent="0.25">
      <c r="C3106" s="366" t="s">
        <v>0</v>
      </c>
      <c r="D3106" s="366"/>
      <c r="E3106" s="366"/>
      <c r="F3106" s="366"/>
      <c r="G3106" s="366"/>
      <c r="H3106" s="366"/>
      <c r="I3106" s="366"/>
      <c r="J3106" s="366"/>
      <c r="K3106" s="366"/>
      <c r="L3106" s="366"/>
      <c r="M3106" s="366"/>
      <c r="N3106" s="366"/>
      <c r="O3106" s="366"/>
      <c r="P3106" s="366"/>
      <c r="Q3106" s="366"/>
      <c r="R3106" s="366"/>
      <c r="S3106" s="366"/>
      <c r="T3106" s="366"/>
      <c r="U3106" s="366"/>
      <c r="V3106" s="366"/>
      <c r="W3106" s="366"/>
      <c r="X3106" s="366"/>
      <c r="Y3106" s="366"/>
      <c r="Z3106" s="366"/>
    </row>
    <row r="3108" spans="2:26" x14ac:dyDescent="0.25">
      <c r="B3108" s="110"/>
      <c r="C3108" s="261"/>
      <c r="D3108" s="262"/>
      <c r="E3108" s="263"/>
      <c r="F3108" s="111"/>
      <c r="G3108" s="111"/>
      <c r="H3108" s="112"/>
      <c r="I3108" s="594" t="s">
        <v>1</v>
      </c>
      <c r="J3108" s="598"/>
      <c r="K3108" s="599"/>
      <c r="L3108" s="594" t="s">
        <v>2</v>
      </c>
      <c r="M3108" s="594" t="s">
        <v>3</v>
      </c>
      <c r="N3108" s="594" t="s">
        <v>4</v>
      </c>
      <c r="O3108" s="599"/>
      <c r="P3108" s="594" t="s">
        <v>5</v>
      </c>
      <c r="Q3108" s="594" t="s">
        <v>6</v>
      </c>
      <c r="R3108" s="594" t="s">
        <v>7</v>
      </c>
      <c r="S3108" s="594" t="s">
        <v>8</v>
      </c>
      <c r="T3108" s="599"/>
      <c r="U3108" s="594" t="s">
        <v>9</v>
      </c>
      <c r="V3108" s="599"/>
      <c r="W3108" s="594" t="s">
        <v>10</v>
      </c>
      <c r="X3108" s="594" t="s">
        <v>11</v>
      </c>
      <c r="Y3108" s="594" t="s">
        <v>12</v>
      </c>
      <c r="Z3108" s="594" t="s">
        <v>13</v>
      </c>
    </row>
    <row r="3109" spans="2:26" x14ac:dyDescent="0.25">
      <c r="B3109" s="113"/>
      <c r="C3109" s="264"/>
      <c r="D3109" s="206"/>
      <c r="E3109" s="265"/>
      <c r="F3109" s="114"/>
      <c r="G3109" s="597" t="s">
        <v>14</v>
      </c>
      <c r="H3109" s="115"/>
      <c r="I3109" s="600"/>
      <c r="J3109" s="601"/>
      <c r="K3109" s="602"/>
      <c r="L3109" s="595"/>
      <c r="M3109" s="595"/>
      <c r="N3109" s="600"/>
      <c r="O3109" s="602"/>
      <c r="P3109" s="595"/>
      <c r="Q3109" s="595"/>
      <c r="R3109" s="595"/>
      <c r="S3109" s="600"/>
      <c r="T3109" s="602"/>
      <c r="U3109" s="600"/>
      <c r="V3109" s="602"/>
      <c r="W3109" s="595"/>
      <c r="X3109" s="595"/>
      <c r="Y3109" s="595"/>
      <c r="Z3109" s="595"/>
    </row>
    <row r="3110" spans="2:26" x14ac:dyDescent="0.25">
      <c r="B3110" s="113"/>
      <c r="C3110" s="591" t="s">
        <v>15</v>
      </c>
      <c r="D3110" s="592"/>
      <c r="E3110" s="265"/>
      <c r="F3110" s="114"/>
      <c r="G3110" s="592"/>
      <c r="H3110" s="115"/>
      <c r="I3110" s="600"/>
      <c r="J3110" s="601"/>
      <c r="K3110" s="602"/>
      <c r="L3110" s="595"/>
      <c r="M3110" s="595"/>
      <c r="N3110" s="600"/>
      <c r="O3110" s="602"/>
      <c r="P3110" s="595"/>
      <c r="Q3110" s="595"/>
      <c r="R3110" s="595"/>
      <c r="S3110" s="600"/>
      <c r="T3110" s="602"/>
      <c r="U3110" s="600"/>
      <c r="V3110" s="602"/>
      <c r="W3110" s="595"/>
      <c r="X3110" s="595"/>
      <c r="Y3110" s="595"/>
      <c r="Z3110" s="595"/>
    </row>
    <row r="3111" spans="2:26" x14ac:dyDescent="0.25">
      <c r="B3111" s="113"/>
      <c r="C3111" s="593"/>
      <c r="D3111" s="592"/>
      <c r="E3111" s="265"/>
      <c r="F3111" s="114"/>
      <c r="G3111" s="114"/>
      <c r="H3111" s="115"/>
      <c r="I3111" s="600"/>
      <c r="J3111" s="601"/>
      <c r="K3111" s="602"/>
      <c r="L3111" s="595"/>
      <c r="M3111" s="595"/>
      <c r="N3111" s="600"/>
      <c r="O3111" s="602"/>
      <c r="P3111" s="595"/>
      <c r="Q3111" s="595"/>
      <c r="R3111" s="595"/>
      <c r="S3111" s="600"/>
      <c r="T3111" s="602"/>
      <c r="U3111" s="600"/>
      <c r="V3111" s="602"/>
      <c r="W3111" s="595"/>
      <c r="X3111" s="595"/>
      <c r="Y3111" s="595"/>
      <c r="Z3111" s="595"/>
    </row>
    <row r="3112" spans="2:26" x14ac:dyDescent="0.25">
      <c r="B3112" s="116"/>
      <c r="C3112" s="266"/>
      <c r="D3112" s="267"/>
      <c r="E3112" s="268"/>
      <c r="F3112" s="117"/>
      <c r="G3112" s="117"/>
      <c r="H3112" s="118"/>
      <c r="I3112" s="603"/>
      <c r="J3112" s="604"/>
      <c r="K3112" s="605"/>
      <c r="L3112" s="596"/>
      <c r="M3112" s="596"/>
      <c r="N3112" s="603"/>
      <c r="O3112" s="605"/>
      <c r="P3112" s="596"/>
      <c r="Q3112" s="596"/>
      <c r="R3112" s="596"/>
      <c r="S3112" s="603"/>
      <c r="T3112" s="605"/>
      <c r="U3112" s="603"/>
      <c r="V3112" s="605"/>
      <c r="W3112" s="596"/>
      <c r="X3112" s="596"/>
      <c r="Y3112" s="596"/>
      <c r="Z3112" s="596"/>
    </row>
    <row r="3113" spans="2:26" x14ac:dyDescent="0.25">
      <c r="B3113" s="611" t="s">
        <v>16</v>
      </c>
      <c r="C3113" s="602"/>
      <c r="D3113" s="613" t="s">
        <v>16</v>
      </c>
      <c r="E3113" s="602"/>
      <c r="F3113" s="608" t="s">
        <v>17</v>
      </c>
      <c r="G3113" s="609"/>
      <c r="H3113" s="607"/>
      <c r="I3113" s="610">
        <v>220000</v>
      </c>
      <c r="J3113" s="609"/>
      <c r="K3113" s="607"/>
      <c r="L3113" s="119" t="s">
        <v>18</v>
      </c>
      <c r="M3113" s="119" t="s">
        <v>18</v>
      </c>
      <c r="N3113" s="606" t="s">
        <v>18</v>
      </c>
      <c r="O3113" s="607"/>
      <c r="P3113" s="119" t="s">
        <v>18</v>
      </c>
      <c r="Q3113" s="119" t="s">
        <v>18</v>
      </c>
      <c r="R3113" s="119" t="s">
        <v>18</v>
      </c>
      <c r="S3113" s="606" t="s">
        <v>18</v>
      </c>
      <c r="T3113" s="607"/>
      <c r="U3113" s="606" t="s">
        <v>18</v>
      </c>
      <c r="V3113" s="607"/>
      <c r="W3113" s="119" t="s">
        <v>18</v>
      </c>
      <c r="X3113" s="119" t="s">
        <v>18</v>
      </c>
      <c r="Y3113" s="119" t="s">
        <v>18</v>
      </c>
      <c r="Z3113" s="120">
        <v>220000</v>
      </c>
    </row>
    <row r="3114" spans="2:26" x14ac:dyDescent="0.25">
      <c r="B3114" s="612"/>
      <c r="C3114" s="602"/>
      <c r="D3114" s="612"/>
      <c r="E3114" s="602"/>
      <c r="F3114" s="608" t="s">
        <v>19</v>
      </c>
      <c r="G3114" s="609"/>
      <c r="H3114" s="607"/>
      <c r="I3114" s="610">
        <v>48000</v>
      </c>
      <c r="J3114" s="609"/>
      <c r="K3114" s="607"/>
      <c r="L3114" s="119" t="s">
        <v>18</v>
      </c>
      <c r="M3114" s="119" t="s">
        <v>18</v>
      </c>
      <c r="N3114" s="606" t="s">
        <v>18</v>
      </c>
      <c r="O3114" s="607"/>
      <c r="P3114" s="119" t="s">
        <v>18</v>
      </c>
      <c r="Q3114" s="119" t="s">
        <v>18</v>
      </c>
      <c r="R3114" s="119" t="s">
        <v>18</v>
      </c>
      <c r="S3114" s="606" t="s">
        <v>18</v>
      </c>
      <c r="T3114" s="607"/>
      <c r="U3114" s="606" t="s">
        <v>18</v>
      </c>
      <c r="V3114" s="607"/>
      <c r="W3114" s="119" t="s">
        <v>18</v>
      </c>
      <c r="X3114" s="119" t="s">
        <v>18</v>
      </c>
      <c r="Y3114" s="119" t="s">
        <v>18</v>
      </c>
      <c r="Z3114" s="120">
        <v>48000</v>
      </c>
    </row>
    <row r="3115" spans="2:26" x14ac:dyDescent="0.25">
      <c r="B3115" s="612"/>
      <c r="C3115" s="602"/>
      <c r="D3115" s="612"/>
      <c r="E3115" s="602"/>
      <c r="F3115" s="608" t="s">
        <v>20</v>
      </c>
      <c r="G3115" s="609"/>
      <c r="H3115" s="607"/>
      <c r="I3115" s="610">
        <v>120000</v>
      </c>
      <c r="J3115" s="609"/>
      <c r="K3115" s="607"/>
      <c r="L3115" s="119" t="s">
        <v>18</v>
      </c>
      <c r="M3115" s="119" t="s">
        <v>18</v>
      </c>
      <c r="N3115" s="606" t="s">
        <v>18</v>
      </c>
      <c r="O3115" s="607"/>
      <c r="P3115" s="119" t="s">
        <v>18</v>
      </c>
      <c r="Q3115" s="119" t="s">
        <v>18</v>
      </c>
      <c r="R3115" s="119" t="s">
        <v>18</v>
      </c>
      <c r="S3115" s="606" t="s">
        <v>18</v>
      </c>
      <c r="T3115" s="607"/>
      <c r="U3115" s="606" t="s">
        <v>18</v>
      </c>
      <c r="V3115" s="607"/>
      <c r="W3115" s="119" t="s">
        <v>18</v>
      </c>
      <c r="X3115" s="119" t="s">
        <v>18</v>
      </c>
      <c r="Y3115" s="119" t="s">
        <v>18</v>
      </c>
      <c r="Z3115" s="120">
        <v>120000</v>
      </c>
    </row>
    <row r="3116" spans="2:26" x14ac:dyDescent="0.25">
      <c r="B3116" s="612"/>
      <c r="C3116" s="602"/>
      <c r="D3116" s="612"/>
      <c r="E3116" s="602"/>
      <c r="F3116" s="608" t="s">
        <v>21</v>
      </c>
      <c r="G3116" s="609"/>
      <c r="H3116" s="607"/>
      <c r="I3116" s="610">
        <v>7228800</v>
      </c>
      <c r="J3116" s="609"/>
      <c r="K3116" s="607"/>
      <c r="L3116" s="119" t="s">
        <v>18</v>
      </c>
      <c r="M3116" s="119" t="s">
        <v>18</v>
      </c>
      <c r="N3116" s="606" t="s">
        <v>18</v>
      </c>
      <c r="O3116" s="607"/>
      <c r="P3116" s="119" t="s">
        <v>18</v>
      </c>
      <c r="Q3116" s="119" t="s">
        <v>18</v>
      </c>
      <c r="R3116" s="119" t="s">
        <v>18</v>
      </c>
      <c r="S3116" s="606" t="s">
        <v>18</v>
      </c>
      <c r="T3116" s="607"/>
      <c r="U3116" s="606" t="s">
        <v>18</v>
      </c>
      <c r="V3116" s="607"/>
      <c r="W3116" s="119" t="s">
        <v>18</v>
      </c>
      <c r="X3116" s="119" t="s">
        <v>18</v>
      </c>
      <c r="Y3116" s="119" t="s">
        <v>18</v>
      </c>
      <c r="Z3116" s="120">
        <v>7228800</v>
      </c>
    </row>
    <row r="3117" spans="2:26" x14ac:dyDescent="0.25">
      <c r="B3117" s="612"/>
      <c r="C3117" s="602"/>
      <c r="D3117" s="612"/>
      <c r="E3117" s="602"/>
      <c r="F3117" s="608" t="s">
        <v>22</v>
      </c>
      <c r="G3117" s="609"/>
      <c r="H3117" s="607"/>
      <c r="I3117" s="610">
        <v>350000</v>
      </c>
      <c r="J3117" s="609"/>
      <c r="K3117" s="607"/>
      <c r="L3117" s="119" t="s">
        <v>18</v>
      </c>
      <c r="M3117" s="119" t="s">
        <v>18</v>
      </c>
      <c r="N3117" s="606" t="s">
        <v>18</v>
      </c>
      <c r="O3117" s="607"/>
      <c r="P3117" s="119" t="s">
        <v>18</v>
      </c>
      <c r="Q3117" s="119" t="s">
        <v>18</v>
      </c>
      <c r="R3117" s="119" t="s">
        <v>18</v>
      </c>
      <c r="S3117" s="606" t="s">
        <v>18</v>
      </c>
      <c r="T3117" s="607"/>
      <c r="U3117" s="606" t="s">
        <v>18</v>
      </c>
      <c r="V3117" s="607"/>
      <c r="W3117" s="119" t="s">
        <v>18</v>
      </c>
      <c r="X3117" s="119" t="s">
        <v>18</v>
      </c>
      <c r="Y3117" s="119" t="s">
        <v>18</v>
      </c>
      <c r="Z3117" s="120">
        <v>350000</v>
      </c>
    </row>
    <row r="3118" spans="2:26" x14ac:dyDescent="0.25">
      <c r="B3118" s="612"/>
      <c r="C3118" s="602"/>
      <c r="D3118" s="612"/>
      <c r="E3118" s="602"/>
      <c r="F3118" s="608" t="s">
        <v>23</v>
      </c>
      <c r="G3118" s="609"/>
      <c r="H3118" s="607"/>
      <c r="I3118" s="610">
        <v>1400000</v>
      </c>
      <c r="J3118" s="609"/>
      <c r="K3118" s="607"/>
      <c r="L3118" s="119" t="s">
        <v>18</v>
      </c>
      <c r="M3118" s="119" t="s">
        <v>18</v>
      </c>
      <c r="N3118" s="606" t="s">
        <v>18</v>
      </c>
      <c r="O3118" s="607"/>
      <c r="P3118" s="119" t="s">
        <v>18</v>
      </c>
      <c r="Q3118" s="119" t="s">
        <v>18</v>
      </c>
      <c r="R3118" s="119" t="s">
        <v>18</v>
      </c>
      <c r="S3118" s="606" t="s">
        <v>18</v>
      </c>
      <c r="T3118" s="607"/>
      <c r="U3118" s="606" t="s">
        <v>18</v>
      </c>
      <c r="V3118" s="607"/>
      <c r="W3118" s="119" t="s">
        <v>18</v>
      </c>
      <c r="X3118" s="119" t="s">
        <v>18</v>
      </c>
      <c r="Y3118" s="119" t="s">
        <v>18</v>
      </c>
      <c r="Z3118" s="120">
        <v>1400000</v>
      </c>
    </row>
    <row r="3119" spans="2:26" x14ac:dyDescent="0.25">
      <c r="B3119" s="612"/>
      <c r="C3119" s="602"/>
      <c r="D3119" s="612"/>
      <c r="E3119" s="602"/>
      <c r="F3119" s="614" t="s">
        <v>24</v>
      </c>
      <c r="G3119" s="598"/>
      <c r="H3119" s="599"/>
      <c r="I3119" s="615">
        <v>1536000</v>
      </c>
      <c r="J3119" s="598"/>
      <c r="K3119" s="599"/>
      <c r="L3119" s="245" t="s">
        <v>18</v>
      </c>
      <c r="M3119" s="245" t="s">
        <v>18</v>
      </c>
      <c r="N3119" s="616" t="s">
        <v>18</v>
      </c>
      <c r="O3119" s="599"/>
      <c r="P3119" s="245" t="s">
        <v>18</v>
      </c>
      <c r="Q3119" s="245" t="s">
        <v>18</v>
      </c>
      <c r="R3119" s="245" t="s">
        <v>18</v>
      </c>
      <c r="S3119" s="616" t="s">
        <v>18</v>
      </c>
      <c r="T3119" s="599"/>
      <c r="U3119" s="616" t="s">
        <v>18</v>
      </c>
      <c r="V3119" s="599"/>
      <c r="W3119" s="245" t="s">
        <v>18</v>
      </c>
      <c r="X3119" s="245" t="s">
        <v>18</v>
      </c>
      <c r="Y3119" s="245" t="s">
        <v>18</v>
      </c>
      <c r="Z3119" s="246">
        <v>1536000</v>
      </c>
    </row>
    <row r="3120" spans="2:26" x14ac:dyDescent="0.25">
      <c r="B3120" s="617" t="s">
        <v>25</v>
      </c>
      <c r="C3120" s="618"/>
      <c r="D3120" s="622" t="s">
        <v>26</v>
      </c>
      <c r="E3120" s="618"/>
      <c r="F3120" s="624" t="s">
        <v>27</v>
      </c>
      <c r="G3120" s="625"/>
      <c r="H3120" s="626"/>
      <c r="I3120" s="627" t="s">
        <v>18</v>
      </c>
      <c r="J3120" s="625"/>
      <c r="K3120" s="626"/>
      <c r="L3120" s="253" t="s">
        <v>18</v>
      </c>
      <c r="M3120" s="253" t="s">
        <v>18</v>
      </c>
      <c r="N3120" s="627" t="s">
        <v>18</v>
      </c>
      <c r="O3120" s="626"/>
      <c r="P3120" s="253" t="s">
        <v>18</v>
      </c>
      <c r="Q3120" s="253" t="s">
        <v>18</v>
      </c>
      <c r="R3120" s="253" t="s">
        <v>18</v>
      </c>
      <c r="S3120" s="627" t="s">
        <v>18</v>
      </c>
      <c r="T3120" s="626"/>
      <c r="U3120" s="627" t="s">
        <v>18</v>
      </c>
      <c r="V3120" s="626"/>
      <c r="W3120" s="253" t="s">
        <v>18</v>
      </c>
      <c r="X3120" s="253" t="s">
        <v>18</v>
      </c>
      <c r="Y3120" s="254">
        <v>120000</v>
      </c>
      <c r="Z3120" s="255">
        <v>120000</v>
      </c>
    </row>
    <row r="3121" spans="2:26" x14ac:dyDescent="0.25">
      <c r="B3121" s="619"/>
      <c r="C3121" s="602"/>
      <c r="D3121" s="612"/>
      <c r="E3121" s="602"/>
      <c r="F3121" s="608" t="s">
        <v>28</v>
      </c>
      <c r="G3121" s="609"/>
      <c r="H3121" s="607"/>
      <c r="I3121" s="606" t="s">
        <v>18</v>
      </c>
      <c r="J3121" s="609"/>
      <c r="K3121" s="607"/>
      <c r="L3121" s="203" t="s">
        <v>18</v>
      </c>
      <c r="M3121" s="203" t="s">
        <v>18</v>
      </c>
      <c r="N3121" s="606" t="s">
        <v>18</v>
      </c>
      <c r="O3121" s="607"/>
      <c r="P3121" s="203" t="s">
        <v>18</v>
      </c>
      <c r="Q3121" s="203" t="s">
        <v>18</v>
      </c>
      <c r="R3121" s="203" t="s">
        <v>18</v>
      </c>
      <c r="S3121" s="606" t="s">
        <v>18</v>
      </c>
      <c r="T3121" s="607"/>
      <c r="U3121" s="606" t="s">
        <v>18</v>
      </c>
      <c r="V3121" s="607"/>
      <c r="W3121" s="203" t="s">
        <v>18</v>
      </c>
      <c r="X3121" s="203" t="s">
        <v>18</v>
      </c>
      <c r="Y3121" s="202">
        <v>1490400</v>
      </c>
      <c r="Z3121" s="256">
        <v>1490400</v>
      </c>
    </row>
    <row r="3122" spans="2:26" x14ac:dyDescent="0.25">
      <c r="B3122" s="619"/>
      <c r="C3122" s="602"/>
      <c r="D3122" s="612"/>
      <c r="E3122" s="602"/>
      <c r="F3122" s="608" t="s">
        <v>29</v>
      </c>
      <c r="G3122" s="609"/>
      <c r="H3122" s="607"/>
      <c r="I3122" s="606" t="s">
        <v>18</v>
      </c>
      <c r="J3122" s="609"/>
      <c r="K3122" s="607"/>
      <c r="L3122" s="203" t="s">
        <v>18</v>
      </c>
      <c r="M3122" s="203" t="s">
        <v>18</v>
      </c>
      <c r="N3122" s="606" t="s">
        <v>18</v>
      </c>
      <c r="O3122" s="607"/>
      <c r="P3122" s="203" t="s">
        <v>18</v>
      </c>
      <c r="Q3122" s="203" t="s">
        <v>18</v>
      </c>
      <c r="R3122" s="203" t="s">
        <v>18</v>
      </c>
      <c r="S3122" s="606" t="s">
        <v>18</v>
      </c>
      <c r="T3122" s="607"/>
      <c r="U3122" s="606" t="s">
        <v>18</v>
      </c>
      <c r="V3122" s="607"/>
      <c r="W3122" s="203" t="s">
        <v>18</v>
      </c>
      <c r="X3122" s="203" t="s">
        <v>18</v>
      </c>
      <c r="Y3122" s="202">
        <v>198720</v>
      </c>
      <c r="Z3122" s="256">
        <v>198720</v>
      </c>
    </row>
    <row r="3123" spans="2:26" x14ac:dyDescent="0.25">
      <c r="B3123" s="619"/>
      <c r="C3123" s="602"/>
      <c r="D3123" s="612"/>
      <c r="E3123" s="602"/>
      <c r="F3123" s="608" t="s">
        <v>30</v>
      </c>
      <c r="G3123" s="609"/>
      <c r="H3123" s="607"/>
      <c r="I3123" s="606" t="s">
        <v>18</v>
      </c>
      <c r="J3123" s="609"/>
      <c r="K3123" s="607"/>
      <c r="L3123" s="203" t="s">
        <v>18</v>
      </c>
      <c r="M3123" s="203" t="s">
        <v>18</v>
      </c>
      <c r="N3123" s="606" t="s">
        <v>18</v>
      </c>
      <c r="O3123" s="607"/>
      <c r="P3123" s="203" t="s">
        <v>18</v>
      </c>
      <c r="Q3123" s="203" t="s">
        <v>18</v>
      </c>
      <c r="R3123" s="203" t="s">
        <v>18</v>
      </c>
      <c r="S3123" s="606" t="s">
        <v>18</v>
      </c>
      <c r="T3123" s="607"/>
      <c r="U3123" s="606" t="s">
        <v>18</v>
      </c>
      <c r="V3123" s="607"/>
      <c r="W3123" s="203" t="s">
        <v>18</v>
      </c>
      <c r="X3123" s="203" t="s">
        <v>18</v>
      </c>
      <c r="Y3123" s="202">
        <v>695520</v>
      </c>
      <c r="Z3123" s="256">
        <v>695520</v>
      </c>
    </row>
    <row r="3124" spans="2:26" x14ac:dyDescent="0.25">
      <c r="B3124" s="619"/>
      <c r="C3124" s="602"/>
      <c r="D3124" s="623"/>
      <c r="E3124" s="605"/>
      <c r="F3124" s="608" t="s">
        <v>31</v>
      </c>
      <c r="G3124" s="609"/>
      <c r="H3124" s="607"/>
      <c r="I3124" s="606" t="s">
        <v>18</v>
      </c>
      <c r="J3124" s="609"/>
      <c r="K3124" s="607"/>
      <c r="L3124" s="203" t="s">
        <v>18</v>
      </c>
      <c r="M3124" s="203" t="s">
        <v>18</v>
      </c>
      <c r="N3124" s="606" t="s">
        <v>18</v>
      </c>
      <c r="O3124" s="607"/>
      <c r="P3124" s="203" t="s">
        <v>18</v>
      </c>
      <c r="Q3124" s="203" t="s">
        <v>18</v>
      </c>
      <c r="R3124" s="203" t="s">
        <v>18</v>
      </c>
      <c r="S3124" s="606" t="s">
        <v>18</v>
      </c>
      <c r="T3124" s="607"/>
      <c r="U3124" s="606" t="s">
        <v>18</v>
      </c>
      <c r="V3124" s="607"/>
      <c r="W3124" s="203" t="s">
        <v>18</v>
      </c>
      <c r="X3124" s="203" t="s">
        <v>18</v>
      </c>
      <c r="Y3124" s="202">
        <v>120000</v>
      </c>
      <c r="Z3124" s="256">
        <v>120000</v>
      </c>
    </row>
    <row r="3125" spans="2:26" x14ac:dyDescent="0.25">
      <c r="B3125" s="619"/>
      <c r="C3125" s="602"/>
      <c r="D3125" s="611" t="s">
        <v>32</v>
      </c>
      <c r="E3125" s="599"/>
      <c r="F3125" s="608" t="s">
        <v>33</v>
      </c>
      <c r="G3125" s="609"/>
      <c r="H3125" s="607"/>
      <c r="I3125" s="606" t="s">
        <v>18</v>
      </c>
      <c r="J3125" s="609"/>
      <c r="K3125" s="607"/>
      <c r="L3125" s="203" t="s">
        <v>18</v>
      </c>
      <c r="M3125" s="203" t="s">
        <v>18</v>
      </c>
      <c r="N3125" s="606" t="s">
        <v>18</v>
      </c>
      <c r="O3125" s="607"/>
      <c r="P3125" s="203" t="s">
        <v>18</v>
      </c>
      <c r="Q3125" s="203" t="s">
        <v>18</v>
      </c>
      <c r="R3125" s="202">
        <v>532960</v>
      </c>
      <c r="S3125" s="610">
        <v>162000</v>
      </c>
      <c r="T3125" s="607"/>
      <c r="U3125" s="606" t="s">
        <v>18</v>
      </c>
      <c r="V3125" s="607"/>
      <c r="W3125" s="202">
        <v>151200</v>
      </c>
      <c r="X3125" s="202">
        <v>268140</v>
      </c>
      <c r="Y3125" s="202">
        <v>662000</v>
      </c>
      <c r="Z3125" s="256">
        <v>1776300</v>
      </c>
    </row>
    <row r="3126" spans="2:26" x14ac:dyDescent="0.25">
      <c r="B3126" s="619"/>
      <c r="C3126" s="602"/>
      <c r="D3126" s="612"/>
      <c r="E3126" s="602"/>
      <c r="F3126" s="608" t="s">
        <v>34</v>
      </c>
      <c r="G3126" s="609"/>
      <c r="H3126" s="607"/>
      <c r="I3126" s="606" t="s">
        <v>18</v>
      </c>
      <c r="J3126" s="609"/>
      <c r="K3126" s="607"/>
      <c r="L3126" s="203" t="s">
        <v>18</v>
      </c>
      <c r="M3126" s="203" t="s">
        <v>18</v>
      </c>
      <c r="N3126" s="606" t="s">
        <v>18</v>
      </c>
      <c r="O3126" s="607"/>
      <c r="P3126" s="203" t="s">
        <v>18</v>
      </c>
      <c r="Q3126" s="203" t="s">
        <v>18</v>
      </c>
      <c r="R3126" s="202">
        <v>142000</v>
      </c>
      <c r="S3126" s="610">
        <v>30000</v>
      </c>
      <c r="T3126" s="607"/>
      <c r="U3126" s="606" t="s">
        <v>18</v>
      </c>
      <c r="V3126" s="607"/>
      <c r="W3126" s="202">
        <v>78000</v>
      </c>
      <c r="X3126" s="203" t="s">
        <v>18</v>
      </c>
      <c r="Y3126" s="202">
        <v>339900</v>
      </c>
      <c r="Z3126" s="256">
        <v>589900</v>
      </c>
    </row>
    <row r="3127" spans="2:26" x14ac:dyDescent="0.25">
      <c r="B3127" s="619"/>
      <c r="C3127" s="602"/>
      <c r="D3127" s="612"/>
      <c r="E3127" s="602"/>
      <c r="F3127" s="608" t="s">
        <v>35</v>
      </c>
      <c r="G3127" s="609"/>
      <c r="H3127" s="607"/>
      <c r="I3127" s="606" t="s">
        <v>18</v>
      </c>
      <c r="J3127" s="609"/>
      <c r="K3127" s="607"/>
      <c r="L3127" s="203" t="s">
        <v>18</v>
      </c>
      <c r="M3127" s="203" t="s">
        <v>18</v>
      </c>
      <c r="N3127" s="606" t="s">
        <v>18</v>
      </c>
      <c r="O3127" s="607"/>
      <c r="P3127" s="203" t="s">
        <v>18</v>
      </c>
      <c r="Q3127" s="203" t="s">
        <v>18</v>
      </c>
      <c r="R3127" s="202">
        <v>198000</v>
      </c>
      <c r="S3127" s="610">
        <v>48000</v>
      </c>
      <c r="T3127" s="607"/>
      <c r="U3127" s="606" t="s">
        <v>18</v>
      </c>
      <c r="V3127" s="607"/>
      <c r="W3127" s="202">
        <v>44340</v>
      </c>
      <c r="X3127" s="202">
        <v>108000</v>
      </c>
      <c r="Y3127" s="202">
        <v>270000</v>
      </c>
      <c r="Z3127" s="256">
        <v>668340</v>
      </c>
    </row>
    <row r="3128" spans="2:26" x14ac:dyDescent="0.25">
      <c r="B3128" s="619"/>
      <c r="C3128" s="602"/>
      <c r="D3128" s="612"/>
      <c r="E3128" s="602"/>
      <c r="F3128" s="608" t="s">
        <v>36</v>
      </c>
      <c r="G3128" s="609"/>
      <c r="H3128" s="607"/>
      <c r="I3128" s="606" t="s">
        <v>18</v>
      </c>
      <c r="J3128" s="609"/>
      <c r="K3128" s="607"/>
      <c r="L3128" s="203" t="s">
        <v>18</v>
      </c>
      <c r="M3128" s="203" t="s">
        <v>18</v>
      </c>
      <c r="N3128" s="606" t="s">
        <v>18</v>
      </c>
      <c r="O3128" s="607"/>
      <c r="P3128" s="203" t="s">
        <v>18</v>
      </c>
      <c r="Q3128" s="203" t="s">
        <v>18</v>
      </c>
      <c r="R3128" s="202">
        <v>1017600</v>
      </c>
      <c r="S3128" s="610">
        <v>180000</v>
      </c>
      <c r="T3128" s="607"/>
      <c r="U3128" s="606" t="s">
        <v>18</v>
      </c>
      <c r="V3128" s="607"/>
      <c r="W3128" s="202">
        <v>280320</v>
      </c>
      <c r="X3128" s="203" t="s">
        <v>18</v>
      </c>
      <c r="Y3128" s="202">
        <v>3166080</v>
      </c>
      <c r="Z3128" s="256">
        <v>4644000</v>
      </c>
    </row>
    <row r="3129" spans="2:26" x14ac:dyDescent="0.25">
      <c r="B3129" s="620"/>
      <c r="C3129" s="621"/>
      <c r="D3129" s="628"/>
      <c r="E3129" s="621"/>
      <c r="F3129" s="629" t="s">
        <v>37</v>
      </c>
      <c r="G3129" s="630"/>
      <c r="H3129" s="631"/>
      <c r="I3129" s="632" t="s">
        <v>18</v>
      </c>
      <c r="J3129" s="630"/>
      <c r="K3129" s="631"/>
      <c r="L3129" s="257" t="s">
        <v>18</v>
      </c>
      <c r="M3129" s="257" t="s">
        <v>18</v>
      </c>
      <c r="N3129" s="632" t="s">
        <v>18</v>
      </c>
      <c r="O3129" s="631"/>
      <c r="P3129" s="257" t="s">
        <v>18</v>
      </c>
      <c r="Q3129" s="257" t="s">
        <v>18</v>
      </c>
      <c r="R3129" s="258">
        <v>60000</v>
      </c>
      <c r="S3129" s="632" t="s">
        <v>18</v>
      </c>
      <c r="T3129" s="631"/>
      <c r="U3129" s="632" t="s">
        <v>18</v>
      </c>
      <c r="V3129" s="631"/>
      <c r="W3129" s="257" t="s">
        <v>18</v>
      </c>
      <c r="X3129" s="257" t="s">
        <v>18</v>
      </c>
      <c r="Y3129" s="258">
        <v>204000</v>
      </c>
      <c r="Z3129" s="259">
        <v>264000</v>
      </c>
    </row>
    <row r="3130" spans="2:26" s="207" customFormat="1" x14ac:dyDescent="0.25">
      <c r="B3130" s="248"/>
      <c r="C3130" s="249"/>
      <c r="D3130" s="248"/>
      <c r="E3130" s="249"/>
      <c r="F3130" s="250"/>
      <c r="G3130" s="249"/>
      <c r="H3130" s="249"/>
      <c r="I3130" s="251"/>
      <c r="J3130" s="249"/>
      <c r="K3130" s="249"/>
      <c r="L3130" s="251"/>
      <c r="M3130" s="251"/>
      <c r="N3130" s="251"/>
      <c r="O3130" s="249"/>
      <c r="P3130" s="251"/>
      <c r="Q3130" s="251"/>
      <c r="R3130" s="252"/>
      <c r="S3130" s="251"/>
      <c r="T3130" s="249"/>
      <c r="U3130" s="251"/>
      <c r="V3130" s="249"/>
      <c r="W3130" s="251"/>
      <c r="X3130" s="251"/>
      <c r="Y3130" s="252"/>
      <c r="Z3130" s="252"/>
    </row>
    <row r="3131" spans="2:26" s="207" customFormat="1" x14ac:dyDescent="0.25">
      <c r="B3131" s="248"/>
      <c r="C3131" s="249"/>
      <c r="D3131" s="248"/>
      <c r="E3131" s="249"/>
      <c r="F3131" s="250"/>
      <c r="G3131" s="249"/>
      <c r="H3131" s="249"/>
      <c r="I3131" s="251"/>
      <c r="J3131" s="249"/>
      <c r="K3131" s="249"/>
      <c r="L3131" s="251"/>
      <c r="M3131" s="251"/>
      <c r="N3131" s="251"/>
      <c r="O3131" s="249"/>
      <c r="P3131" s="251"/>
      <c r="Q3131" s="251"/>
      <c r="R3131" s="252"/>
      <c r="S3131" s="251"/>
      <c r="T3131" s="249"/>
      <c r="U3131" s="251"/>
      <c r="V3131" s="249"/>
      <c r="W3131" s="251"/>
      <c r="X3131" s="251"/>
      <c r="Y3131" s="252"/>
      <c r="Z3131" s="252"/>
    </row>
    <row r="3132" spans="2:26" s="207" customFormat="1" x14ac:dyDescent="0.25">
      <c r="B3132" s="248"/>
      <c r="C3132" s="249"/>
      <c r="D3132" s="248"/>
      <c r="E3132" s="249"/>
      <c r="F3132" s="250"/>
      <c r="G3132" s="249"/>
      <c r="H3132" s="249"/>
      <c r="I3132" s="251"/>
      <c r="J3132" s="249"/>
      <c r="K3132" s="249"/>
      <c r="L3132" s="251"/>
      <c r="M3132" s="251"/>
      <c r="N3132" s="251"/>
      <c r="O3132" s="249"/>
      <c r="P3132" s="251"/>
      <c r="Q3132" s="251"/>
      <c r="R3132" s="252"/>
      <c r="S3132" s="251"/>
      <c r="T3132" s="249"/>
      <c r="U3132" s="251"/>
      <c r="V3132" s="249"/>
      <c r="W3132" s="251"/>
      <c r="X3132" s="251"/>
      <c r="Y3132" s="252"/>
      <c r="Z3132" s="252"/>
    </row>
    <row r="3133" spans="2:26" x14ac:dyDescent="0.25">
      <c r="B3133" s="617" t="s">
        <v>38</v>
      </c>
      <c r="C3133" s="618"/>
      <c r="D3133" s="622" t="s">
        <v>1473</v>
      </c>
      <c r="E3133" s="618"/>
      <c r="F3133" s="624" t="s">
        <v>40</v>
      </c>
      <c r="G3133" s="625"/>
      <c r="H3133" s="626"/>
      <c r="I3133" s="627" t="s">
        <v>18</v>
      </c>
      <c r="J3133" s="625"/>
      <c r="K3133" s="626"/>
      <c r="L3133" s="253" t="s">
        <v>18</v>
      </c>
      <c r="M3133" s="253" t="s">
        <v>18</v>
      </c>
      <c r="N3133" s="627" t="s">
        <v>18</v>
      </c>
      <c r="O3133" s="626"/>
      <c r="P3133" s="253" t="s">
        <v>18</v>
      </c>
      <c r="Q3133" s="253" t="s">
        <v>18</v>
      </c>
      <c r="R3133" s="254">
        <v>15000</v>
      </c>
      <c r="S3133" s="627" t="s">
        <v>18</v>
      </c>
      <c r="T3133" s="626"/>
      <c r="U3133" s="627" t="s">
        <v>18</v>
      </c>
      <c r="V3133" s="626"/>
      <c r="W3133" s="253" t="s">
        <v>18</v>
      </c>
      <c r="X3133" s="253" t="s">
        <v>18</v>
      </c>
      <c r="Y3133" s="254">
        <v>25000</v>
      </c>
      <c r="Z3133" s="255">
        <v>40000</v>
      </c>
    </row>
    <row r="3134" spans="2:26" x14ac:dyDescent="0.25">
      <c r="B3134" s="619"/>
      <c r="C3134" s="602"/>
      <c r="D3134" s="612"/>
      <c r="E3134" s="602"/>
      <c r="F3134" s="608" t="s">
        <v>41</v>
      </c>
      <c r="G3134" s="609"/>
      <c r="H3134" s="607"/>
      <c r="I3134" s="606" t="s">
        <v>18</v>
      </c>
      <c r="J3134" s="609"/>
      <c r="K3134" s="607"/>
      <c r="L3134" s="203" t="s">
        <v>18</v>
      </c>
      <c r="M3134" s="203" t="s">
        <v>18</v>
      </c>
      <c r="N3134" s="606" t="s">
        <v>18</v>
      </c>
      <c r="O3134" s="607"/>
      <c r="P3134" s="203" t="s">
        <v>18</v>
      </c>
      <c r="Q3134" s="203" t="s">
        <v>18</v>
      </c>
      <c r="R3134" s="202">
        <v>24500</v>
      </c>
      <c r="S3134" s="606" t="s">
        <v>18</v>
      </c>
      <c r="T3134" s="607"/>
      <c r="U3134" s="606" t="s">
        <v>18</v>
      </c>
      <c r="V3134" s="607"/>
      <c r="W3134" s="202">
        <v>3500</v>
      </c>
      <c r="X3134" s="203" t="s">
        <v>18</v>
      </c>
      <c r="Y3134" s="202">
        <v>480000</v>
      </c>
      <c r="Z3134" s="256">
        <v>508000</v>
      </c>
    </row>
    <row r="3135" spans="2:26" x14ac:dyDescent="0.25">
      <c r="B3135" s="619"/>
      <c r="C3135" s="602"/>
      <c r="D3135" s="623"/>
      <c r="E3135" s="605"/>
      <c r="F3135" s="608" t="s">
        <v>42</v>
      </c>
      <c r="G3135" s="609"/>
      <c r="H3135" s="607"/>
      <c r="I3135" s="606" t="s">
        <v>18</v>
      </c>
      <c r="J3135" s="609"/>
      <c r="K3135" s="607"/>
      <c r="L3135" s="203" t="s">
        <v>18</v>
      </c>
      <c r="M3135" s="203" t="s">
        <v>18</v>
      </c>
      <c r="N3135" s="606" t="s">
        <v>18</v>
      </c>
      <c r="O3135" s="607"/>
      <c r="P3135" s="203" t="s">
        <v>18</v>
      </c>
      <c r="Q3135" s="203" t="s">
        <v>18</v>
      </c>
      <c r="R3135" s="202">
        <v>76800</v>
      </c>
      <c r="S3135" s="606" t="s">
        <v>18</v>
      </c>
      <c r="T3135" s="607"/>
      <c r="U3135" s="606" t="s">
        <v>18</v>
      </c>
      <c r="V3135" s="607"/>
      <c r="W3135" s="202">
        <v>36000</v>
      </c>
      <c r="X3135" s="203" t="s">
        <v>18</v>
      </c>
      <c r="Y3135" s="202">
        <v>162000</v>
      </c>
      <c r="Z3135" s="256">
        <v>274800</v>
      </c>
    </row>
    <row r="3136" spans="2:26" x14ac:dyDescent="0.25">
      <c r="B3136" s="619"/>
      <c r="C3136" s="602"/>
      <c r="D3136" s="611" t="s">
        <v>43</v>
      </c>
      <c r="E3136" s="599"/>
      <c r="F3136" s="608" t="s">
        <v>44</v>
      </c>
      <c r="G3136" s="609"/>
      <c r="H3136" s="607"/>
      <c r="I3136" s="606" t="s">
        <v>18</v>
      </c>
      <c r="J3136" s="609"/>
      <c r="K3136" s="607"/>
      <c r="L3136" s="202">
        <v>72000</v>
      </c>
      <c r="M3136" s="203" t="s">
        <v>18</v>
      </c>
      <c r="N3136" s="606" t="s">
        <v>18</v>
      </c>
      <c r="O3136" s="607"/>
      <c r="P3136" s="203" t="s">
        <v>18</v>
      </c>
      <c r="Q3136" s="203" t="s">
        <v>18</v>
      </c>
      <c r="R3136" s="202">
        <v>97000</v>
      </c>
      <c r="S3136" s="610">
        <v>72000</v>
      </c>
      <c r="T3136" s="607"/>
      <c r="U3136" s="606" t="s">
        <v>18</v>
      </c>
      <c r="V3136" s="607"/>
      <c r="W3136" s="202">
        <v>5000</v>
      </c>
      <c r="X3136" s="202">
        <v>10000</v>
      </c>
      <c r="Y3136" s="202">
        <v>485640</v>
      </c>
      <c r="Z3136" s="256">
        <v>741640</v>
      </c>
    </row>
    <row r="3137" spans="2:26" x14ac:dyDescent="0.25">
      <c r="B3137" s="619"/>
      <c r="C3137" s="602"/>
      <c r="D3137" s="612"/>
      <c r="E3137" s="602"/>
      <c r="F3137" s="608" t="s">
        <v>45</v>
      </c>
      <c r="G3137" s="609"/>
      <c r="H3137" s="607"/>
      <c r="I3137" s="606" t="s">
        <v>18</v>
      </c>
      <c r="J3137" s="609"/>
      <c r="K3137" s="607"/>
      <c r="L3137" s="203" t="s">
        <v>18</v>
      </c>
      <c r="M3137" s="203" t="s">
        <v>18</v>
      </c>
      <c r="N3137" s="606" t="s">
        <v>18</v>
      </c>
      <c r="O3137" s="607"/>
      <c r="P3137" s="203" t="s">
        <v>18</v>
      </c>
      <c r="Q3137" s="203" t="s">
        <v>18</v>
      </c>
      <c r="R3137" s="203" t="s">
        <v>18</v>
      </c>
      <c r="S3137" s="606" t="s">
        <v>18</v>
      </c>
      <c r="T3137" s="607"/>
      <c r="U3137" s="606" t="s">
        <v>18</v>
      </c>
      <c r="V3137" s="607"/>
      <c r="W3137" s="203" t="s">
        <v>18</v>
      </c>
      <c r="X3137" s="203" t="s">
        <v>18</v>
      </c>
      <c r="Y3137" s="202">
        <v>20000</v>
      </c>
      <c r="Z3137" s="256">
        <v>20000</v>
      </c>
    </row>
    <row r="3138" spans="2:26" x14ac:dyDescent="0.25">
      <c r="B3138" s="619"/>
      <c r="C3138" s="602"/>
      <c r="D3138" s="612"/>
      <c r="E3138" s="602"/>
      <c r="F3138" s="608" t="s">
        <v>46</v>
      </c>
      <c r="G3138" s="609"/>
      <c r="H3138" s="607"/>
      <c r="I3138" s="606" t="s">
        <v>18</v>
      </c>
      <c r="J3138" s="609"/>
      <c r="K3138" s="607"/>
      <c r="L3138" s="203" t="s">
        <v>18</v>
      </c>
      <c r="M3138" s="203" t="s">
        <v>18</v>
      </c>
      <c r="N3138" s="606" t="s">
        <v>18</v>
      </c>
      <c r="O3138" s="607"/>
      <c r="P3138" s="203" t="s">
        <v>18</v>
      </c>
      <c r="Q3138" s="203" t="s">
        <v>18</v>
      </c>
      <c r="R3138" s="203" t="s">
        <v>18</v>
      </c>
      <c r="S3138" s="606" t="s">
        <v>18</v>
      </c>
      <c r="T3138" s="607"/>
      <c r="U3138" s="606" t="s">
        <v>18</v>
      </c>
      <c r="V3138" s="607"/>
      <c r="W3138" s="203" t="s">
        <v>18</v>
      </c>
      <c r="X3138" s="203" t="s">
        <v>18</v>
      </c>
      <c r="Y3138" s="203" t="s">
        <v>18</v>
      </c>
      <c r="Z3138" s="260" t="s">
        <v>18</v>
      </c>
    </row>
    <row r="3139" spans="2:26" x14ac:dyDescent="0.25">
      <c r="B3139" s="619"/>
      <c r="C3139" s="602"/>
      <c r="D3139" s="612"/>
      <c r="E3139" s="602"/>
      <c r="F3139" s="608" t="s">
        <v>47</v>
      </c>
      <c r="G3139" s="609"/>
      <c r="H3139" s="607"/>
      <c r="I3139" s="606" t="s">
        <v>18</v>
      </c>
      <c r="J3139" s="609"/>
      <c r="K3139" s="607"/>
      <c r="L3139" s="203" t="s">
        <v>18</v>
      </c>
      <c r="M3139" s="203" t="s">
        <v>18</v>
      </c>
      <c r="N3139" s="606" t="s">
        <v>18</v>
      </c>
      <c r="O3139" s="607"/>
      <c r="P3139" s="202">
        <v>15000</v>
      </c>
      <c r="Q3139" s="203" t="s">
        <v>18</v>
      </c>
      <c r="R3139" s="203" t="s">
        <v>18</v>
      </c>
      <c r="S3139" s="606" t="s">
        <v>18</v>
      </c>
      <c r="T3139" s="607"/>
      <c r="U3139" s="606" t="s">
        <v>18</v>
      </c>
      <c r="V3139" s="607"/>
      <c r="W3139" s="203" t="s">
        <v>18</v>
      </c>
      <c r="X3139" s="203" t="s">
        <v>18</v>
      </c>
      <c r="Y3139" s="203" t="s">
        <v>18</v>
      </c>
      <c r="Z3139" s="256">
        <v>15000</v>
      </c>
    </row>
    <row r="3140" spans="2:26" x14ac:dyDescent="0.25">
      <c r="B3140" s="619"/>
      <c r="C3140" s="602"/>
      <c r="D3140" s="612"/>
      <c r="E3140" s="602"/>
      <c r="F3140" s="608" t="s">
        <v>48</v>
      </c>
      <c r="G3140" s="609"/>
      <c r="H3140" s="607"/>
      <c r="I3140" s="606" t="s">
        <v>18</v>
      </c>
      <c r="J3140" s="609"/>
      <c r="K3140" s="607"/>
      <c r="L3140" s="203" t="s">
        <v>18</v>
      </c>
      <c r="M3140" s="203" t="s">
        <v>18</v>
      </c>
      <c r="N3140" s="606" t="s">
        <v>18</v>
      </c>
      <c r="O3140" s="607"/>
      <c r="P3140" s="203" t="s">
        <v>18</v>
      </c>
      <c r="Q3140" s="203" t="s">
        <v>18</v>
      </c>
      <c r="R3140" s="202">
        <v>5000</v>
      </c>
      <c r="S3140" s="606" t="s">
        <v>18</v>
      </c>
      <c r="T3140" s="607"/>
      <c r="U3140" s="606" t="s">
        <v>18</v>
      </c>
      <c r="V3140" s="607"/>
      <c r="W3140" s="203" t="s">
        <v>18</v>
      </c>
      <c r="X3140" s="203" t="s">
        <v>18</v>
      </c>
      <c r="Y3140" s="203" t="s">
        <v>18</v>
      </c>
      <c r="Z3140" s="256">
        <v>5000</v>
      </c>
    </row>
    <row r="3141" spans="2:26" x14ac:dyDescent="0.25">
      <c r="B3141" s="619"/>
      <c r="C3141" s="602"/>
      <c r="D3141" s="612"/>
      <c r="E3141" s="602"/>
      <c r="F3141" s="608" t="s">
        <v>49</v>
      </c>
      <c r="G3141" s="609"/>
      <c r="H3141" s="607"/>
      <c r="I3141" s="606" t="s">
        <v>18</v>
      </c>
      <c r="J3141" s="609"/>
      <c r="K3141" s="607"/>
      <c r="L3141" s="203" t="s">
        <v>18</v>
      </c>
      <c r="M3141" s="203" t="s">
        <v>18</v>
      </c>
      <c r="N3141" s="606" t="s">
        <v>18</v>
      </c>
      <c r="O3141" s="607"/>
      <c r="P3141" s="203" t="s">
        <v>18</v>
      </c>
      <c r="Q3141" s="203" t="s">
        <v>18</v>
      </c>
      <c r="R3141" s="202">
        <v>20000</v>
      </c>
      <c r="S3141" s="610">
        <v>5000</v>
      </c>
      <c r="T3141" s="607"/>
      <c r="U3141" s="606" t="s">
        <v>18</v>
      </c>
      <c r="V3141" s="607"/>
      <c r="W3141" s="202">
        <v>15000</v>
      </c>
      <c r="X3141" s="202">
        <v>10000</v>
      </c>
      <c r="Y3141" s="202">
        <v>30000</v>
      </c>
      <c r="Z3141" s="256">
        <v>80000</v>
      </c>
    </row>
    <row r="3142" spans="2:26" x14ac:dyDescent="0.25">
      <c r="B3142" s="619"/>
      <c r="C3142" s="602"/>
      <c r="D3142" s="612"/>
      <c r="E3142" s="602"/>
      <c r="F3142" s="608" t="s">
        <v>50</v>
      </c>
      <c r="G3142" s="609"/>
      <c r="H3142" s="607"/>
      <c r="I3142" s="606" t="s">
        <v>18</v>
      </c>
      <c r="J3142" s="609"/>
      <c r="K3142" s="607"/>
      <c r="L3142" s="203" t="s">
        <v>18</v>
      </c>
      <c r="M3142" s="203" t="s">
        <v>18</v>
      </c>
      <c r="N3142" s="606" t="s">
        <v>18</v>
      </c>
      <c r="O3142" s="607"/>
      <c r="P3142" s="203" t="s">
        <v>18</v>
      </c>
      <c r="Q3142" s="203" t="s">
        <v>18</v>
      </c>
      <c r="R3142" s="202">
        <v>15000</v>
      </c>
      <c r="S3142" s="610">
        <v>5000</v>
      </c>
      <c r="T3142" s="607"/>
      <c r="U3142" s="606" t="s">
        <v>18</v>
      </c>
      <c r="V3142" s="607"/>
      <c r="W3142" s="202">
        <v>10000</v>
      </c>
      <c r="X3142" s="202">
        <v>10000</v>
      </c>
      <c r="Y3142" s="202">
        <v>20000</v>
      </c>
      <c r="Z3142" s="256">
        <v>60000</v>
      </c>
    </row>
    <row r="3143" spans="2:26" x14ac:dyDescent="0.25">
      <c r="B3143" s="619"/>
      <c r="C3143" s="602"/>
      <c r="D3143" s="612"/>
      <c r="E3143" s="602"/>
      <c r="F3143" s="608" t="s">
        <v>51</v>
      </c>
      <c r="G3143" s="609"/>
      <c r="H3143" s="607"/>
      <c r="I3143" s="606" t="s">
        <v>18</v>
      </c>
      <c r="J3143" s="609"/>
      <c r="K3143" s="607"/>
      <c r="L3143" s="203" t="s">
        <v>18</v>
      </c>
      <c r="M3143" s="203" t="s">
        <v>18</v>
      </c>
      <c r="N3143" s="606" t="s">
        <v>18</v>
      </c>
      <c r="O3143" s="607"/>
      <c r="P3143" s="202">
        <v>20000</v>
      </c>
      <c r="Q3143" s="203" t="s">
        <v>18</v>
      </c>
      <c r="R3143" s="203" t="s">
        <v>18</v>
      </c>
      <c r="S3143" s="606" t="s">
        <v>18</v>
      </c>
      <c r="T3143" s="607"/>
      <c r="U3143" s="606" t="s">
        <v>18</v>
      </c>
      <c r="V3143" s="607"/>
      <c r="W3143" s="203" t="s">
        <v>18</v>
      </c>
      <c r="X3143" s="203" t="s">
        <v>18</v>
      </c>
      <c r="Y3143" s="203" t="s">
        <v>18</v>
      </c>
      <c r="Z3143" s="256">
        <v>20000</v>
      </c>
    </row>
    <row r="3144" spans="2:26" x14ac:dyDescent="0.25">
      <c r="B3144" s="619"/>
      <c r="C3144" s="602"/>
      <c r="D3144" s="612"/>
      <c r="E3144" s="602"/>
      <c r="F3144" s="608" t="s">
        <v>52</v>
      </c>
      <c r="G3144" s="609"/>
      <c r="H3144" s="607"/>
      <c r="I3144" s="606" t="s">
        <v>18</v>
      </c>
      <c r="J3144" s="609"/>
      <c r="K3144" s="607"/>
      <c r="L3144" s="203" t="s">
        <v>18</v>
      </c>
      <c r="M3144" s="203" t="s">
        <v>18</v>
      </c>
      <c r="N3144" s="606" t="s">
        <v>18</v>
      </c>
      <c r="O3144" s="607"/>
      <c r="P3144" s="202">
        <v>3000</v>
      </c>
      <c r="Q3144" s="203" t="s">
        <v>18</v>
      </c>
      <c r="R3144" s="203" t="s">
        <v>18</v>
      </c>
      <c r="S3144" s="606" t="s">
        <v>18</v>
      </c>
      <c r="T3144" s="607"/>
      <c r="U3144" s="606" t="s">
        <v>18</v>
      </c>
      <c r="V3144" s="607"/>
      <c r="W3144" s="203" t="s">
        <v>18</v>
      </c>
      <c r="X3144" s="203" t="s">
        <v>18</v>
      </c>
      <c r="Y3144" s="203" t="s">
        <v>18</v>
      </c>
      <c r="Z3144" s="256">
        <v>3000</v>
      </c>
    </row>
    <row r="3145" spans="2:26" x14ac:dyDescent="0.25">
      <c r="B3145" s="619"/>
      <c r="C3145" s="602"/>
      <c r="D3145" s="612"/>
      <c r="E3145" s="602"/>
      <c r="F3145" s="608" t="s">
        <v>53</v>
      </c>
      <c r="G3145" s="609"/>
      <c r="H3145" s="607"/>
      <c r="I3145" s="606" t="s">
        <v>18</v>
      </c>
      <c r="J3145" s="609"/>
      <c r="K3145" s="607"/>
      <c r="L3145" s="203" t="s">
        <v>18</v>
      </c>
      <c r="M3145" s="203" t="s">
        <v>18</v>
      </c>
      <c r="N3145" s="606" t="s">
        <v>18</v>
      </c>
      <c r="O3145" s="607"/>
      <c r="P3145" s="203" t="s">
        <v>18</v>
      </c>
      <c r="Q3145" s="203" t="s">
        <v>18</v>
      </c>
      <c r="R3145" s="203" t="s">
        <v>18</v>
      </c>
      <c r="S3145" s="606" t="s">
        <v>18</v>
      </c>
      <c r="T3145" s="607"/>
      <c r="U3145" s="606" t="s">
        <v>18</v>
      </c>
      <c r="V3145" s="607"/>
      <c r="W3145" s="203" t="s">
        <v>18</v>
      </c>
      <c r="X3145" s="202">
        <v>5000</v>
      </c>
      <c r="Y3145" s="203" t="s">
        <v>18</v>
      </c>
      <c r="Z3145" s="256">
        <v>5000</v>
      </c>
    </row>
    <row r="3146" spans="2:26" x14ac:dyDescent="0.25">
      <c r="B3146" s="619"/>
      <c r="C3146" s="602"/>
      <c r="D3146" s="612"/>
      <c r="E3146" s="602"/>
      <c r="F3146" s="608" t="s">
        <v>54</v>
      </c>
      <c r="G3146" s="609"/>
      <c r="H3146" s="607"/>
      <c r="I3146" s="606" t="s">
        <v>18</v>
      </c>
      <c r="J3146" s="609"/>
      <c r="K3146" s="607"/>
      <c r="L3146" s="203" t="s">
        <v>18</v>
      </c>
      <c r="M3146" s="203" t="s">
        <v>18</v>
      </c>
      <c r="N3146" s="606" t="s">
        <v>18</v>
      </c>
      <c r="O3146" s="607"/>
      <c r="P3146" s="203" t="s">
        <v>18</v>
      </c>
      <c r="Q3146" s="202">
        <v>5000</v>
      </c>
      <c r="R3146" s="203" t="s">
        <v>18</v>
      </c>
      <c r="S3146" s="606" t="s">
        <v>18</v>
      </c>
      <c r="T3146" s="607"/>
      <c r="U3146" s="606" t="s">
        <v>18</v>
      </c>
      <c r="V3146" s="607"/>
      <c r="W3146" s="203" t="s">
        <v>18</v>
      </c>
      <c r="X3146" s="203" t="s">
        <v>18</v>
      </c>
      <c r="Y3146" s="203" t="s">
        <v>18</v>
      </c>
      <c r="Z3146" s="256">
        <v>5000</v>
      </c>
    </row>
    <row r="3147" spans="2:26" x14ac:dyDescent="0.25">
      <c r="B3147" s="619"/>
      <c r="C3147" s="602"/>
      <c r="D3147" s="612"/>
      <c r="E3147" s="602"/>
      <c r="F3147" s="608" t="s">
        <v>55</v>
      </c>
      <c r="G3147" s="609"/>
      <c r="H3147" s="607"/>
      <c r="I3147" s="606" t="s">
        <v>18</v>
      </c>
      <c r="J3147" s="609"/>
      <c r="K3147" s="607"/>
      <c r="L3147" s="203" t="s">
        <v>18</v>
      </c>
      <c r="M3147" s="203" t="s">
        <v>18</v>
      </c>
      <c r="N3147" s="606" t="s">
        <v>18</v>
      </c>
      <c r="O3147" s="607"/>
      <c r="P3147" s="202">
        <v>100000</v>
      </c>
      <c r="Q3147" s="203" t="s">
        <v>18</v>
      </c>
      <c r="R3147" s="203" t="s">
        <v>18</v>
      </c>
      <c r="S3147" s="606" t="s">
        <v>18</v>
      </c>
      <c r="T3147" s="607"/>
      <c r="U3147" s="606" t="s">
        <v>18</v>
      </c>
      <c r="V3147" s="607"/>
      <c r="W3147" s="203" t="s">
        <v>18</v>
      </c>
      <c r="X3147" s="203" t="s">
        <v>18</v>
      </c>
      <c r="Y3147" s="203" t="s">
        <v>18</v>
      </c>
      <c r="Z3147" s="256">
        <v>100000</v>
      </c>
    </row>
    <row r="3148" spans="2:26" x14ac:dyDescent="0.25">
      <c r="B3148" s="619"/>
      <c r="C3148" s="602"/>
      <c r="D3148" s="612"/>
      <c r="E3148" s="602"/>
      <c r="F3148" s="608" t="s">
        <v>56</v>
      </c>
      <c r="G3148" s="609"/>
      <c r="H3148" s="607"/>
      <c r="I3148" s="606" t="s">
        <v>18</v>
      </c>
      <c r="J3148" s="609"/>
      <c r="K3148" s="607"/>
      <c r="L3148" s="203" t="s">
        <v>18</v>
      </c>
      <c r="M3148" s="203" t="s">
        <v>18</v>
      </c>
      <c r="N3148" s="606" t="s">
        <v>18</v>
      </c>
      <c r="O3148" s="607"/>
      <c r="P3148" s="202">
        <v>30000</v>
      </c>
      <c r="Q3148" s="203" t="s">
        <v>18</v>
      </c>
      <c r="R3148" s="203" t="s">
        <v>18</v>
      </c>
      <c r="S3148" s="606" t="s">
        <v>18</v>
      </c>
      <c r="T3148" s="607"/>
      <c r="U3148" s="606" t="s">
        <v>18</v>
      </c>
      <c r="V3148" s="607"/>
      <c r="W3148" s="203" t="s">
        <v>18</v>
      </c>
      <c r="X3148" s="203" t="s">
        <v>18</v>
      </c>
      <c r="Y3148" s="203" t="s">
        <v>18</v>
      </c>
      <c r="Z3148" s="256">
        <v>30000</v>
      </c>
    </row>
    <row r="3149" spans="2:26" x14ac:dyDescent="0.25">
      <c r="B3149" s="619"/>
      <c r="C3149" s="602"/>
      <c r="D3149" s="612"/>
      <c r="E3149" s="602"/>
      <c r="F3149" s="608" t="s">
        <v>57</v>
      </c>
      <c r="G3149" s="609"/>
      <c r="H3149" s="607"/>
      <c r="I3149" s="606" t="s">
        <v>18</v>
      </c>
      <c r="J3149" s="609"/>
      <c r="K3149" s="607"/>
      <c r="L3149" s="203" t="s">
        <v>18</v>
      </c>
      <c r="M3149" s="203" t="s">
        <v>18</v>
      </c>
      <c r="N3149" s="606" t="s">
        <v>18</v>
      </c>
      <c r="O3149" s="607"/>
      <c r="P3149" s="202">
        <v>10000</v>
      </c>
      <c r="Q3149" s="203" t="s">
        <v>18</v>
      </c>
      <c r="R3149" s="203" t="s">
        <v>18</v>
      </c>
      <c r="S3149" s="606" t="s">
        <v>18</v>
      </c>
      <c r="T3149" s="607"/>
      <c r="U3149" s="606" t="s">
        <v>18</v>
      </c>
      <c r="V3149" s="607"/>
      <c r="W3149" s="203" t="s">
        <v>18</v>
      </c>
      <c r="X3149" s="203" t="s">
        <v>18</v>
      </c>
      <c r="Y3149" s="203" t="s">
        <v>18</v>
      </c>
      <c r="Z3149" s="256">
        <v>10000</v>
      </c>
    </row>
    <row r="3150" spans="2:26" x14ac:dyDescent="0.25">
      <c r="B3150" s="619"/>
      <c r="C3150" s="602"/>
      <c r="D3150" s="612"/>
      <c r="E3150" s="602"/>
      <c r="F3150" s="608" t="s">
        <v>58</v>
      </c>
      <c r="G3150" s="609"/>
      <c r="H3150" s="607"/>
      <c r="I3150" s="606" t="s">
        <v>18</v>
      </c>
      <c r="J3150" s="609"/>
      <c r="K3150" s="607"/>
      <c r="L3150" s="203" t="s">
        <v>18</v>
      </c>
      <c r="M3150" s="203" t="s">
        <v>18</v>
      </c>
      <c r="N3150" s="606" t="s">
        <v>18</v>
      </c>
      <c r="O3150" s="607"/>
      <c r="P3150" s="203" t="s">
        <v>18</v>
      </c>
      <c r="Q3150" s="202">
        <v>5000</v>
      </c>
      <c r="R3150" s="203" t="s">
        <v>18</v>
      </c>
      <c r="S3150" s="606" t="s">
        <v>18</v>
      </c>
      <c r="T3150" s="607"/>
      <c r="U3150" s="606" t="s">
        <v>18</v>
      </c>
      <c r="V3150" s="607"/>
      <c r="W3150" s="203" t="s">
        <v>18</v>
      </c>
      <c r="X3150" s="203" t="s">
        <v>18</v>
      </c>
      <c r="Y3150" s="203" t="s">
        <v>18</v>
      </c>
      <c r="Z3150" s="256">
        <v>5000</v>
      </c>
    </row>
    <row r="3151" spans="2:26" x14ac:dyDescent="0.25">
      <c r="B3151" s="619"/>
      <c r="C3151" s="602"/>
      <c r="D3151" s="612"/>
      <c r="E3151" s="602"/>
      <c r="F3151" s="608" t="s">
        <v>59</v>
      </c>
      <c r="G3151" s="609"/>
      <c r="H3151" s="607"/>
      <c r="I3151" s="606" t="s">
        <v>18</v>
      </c>
      <c r="J3151" s="609"/>
      <c r="K3151" s="607"/>
      <c r="L3151" s="203" t="s">
        <v>18</v>
      </c>
      <c r="M3151" s="203" t="s">
        <v>18</v>
      </c>
      <c r="N3151" s="606" t="s">
        <v>18</v>
      </c>
      <c r="O3151" s="607"/>
      <c r="P3151" s="203" t="s">
        <v>18</v>
      </c>
      <c r="Q3151" s="203" t="s">
        <v>18</v>
      </c>
      <c r="R3151" s="203" t="s">
        <v>18</v>
      </c>
      <c r="S3151" s="606" t="s">
        <v>18</v>
      </c>
      <c r="T3151" s="607"/>
      <c r="U3151" s="610">
        <v>3000</v>
      </c>
      <c r="V3151" s="607"/>
      <c r="W3151" s="203" t="s">
        <v>18</v>
      </c>
      <c r="X3151" s="203" t="s">
        <v>18</v>
      </c>
      <c r="Y3151" s="203" t="s">
        <v>18</v>
      </c>
      <c r="Z3151" s="256">
        <v>3000</v>
      </c>
    </row>
    <row r="3152" spans="2:26" x14ac:dyDescent="0.25">
      <c r="B3152" s="619"/>
      <c r="C3152" s="602"/>
      <c r="D3152" s="612"/>
      <c r="E3152" s="602"/>
      <c r="F3152" s="608" t="s">
        <v>60</v>
      </c>
      <c r="G3152" s="609"/>
      <c r="H3152" s="607"/>
      <c r="I3152" s="606" t="s">
        <v>18</v>
      </c>
      <c r="J3152" s="609"/>
      <c r="K3152" s="607"/>
      <c r="L3152" s="203" t="s">
        <v>18</v>
      </c>
      <c r="M3152" s="203" t="s">
        <v>18</v>
      </c>
      <c r="N3152" s="606" t="s">
        <v>18</v>
      </c>
      <c r="O3152" s="607"/>
      <c r="P3152" s="203" t="s">
        <v>18</v>
      </c>
      <c r="Q3152" s="202">
        <v>10000</v>
      </c>
      <c r="R3152" s="203" t="s">
        <v>18</v>
      </c>
      <c r="S3152" s="606" t="s">
        <v>18</v>
      </c>
      <c r="T3152" s="607"/>
      <c r="U3152" s="606" t="s">
        <v>18</v>
      </c>
      <c r="V3152" s="607"/>
      <c r="W3152" s="203" t="s">
        <v>18</v>
      </c>
      <c r="X3152" s="203" t="s">
        <v>18</v>
      </c>
      <c r="Y3152" s="203" t="s">
        <v>18</v>
      </c>
      <c r="Z3152" s="256">
        <v>10000</v>
      </c>
    </row>
    <row r="3153" spans="2:26" x14ac:dyDescent="0.25">
      <c r="B3153" s="619"/>
      <c r="C3153" s="602"/>
      <c r="D3153" s="612"/>
      <c r="E3153" s="602"/>
      <c r="F3153" s="608" t="s">
        <v>61</v>
      </c>
      <c r="G3153" s="609"/>
      <c r="H3153" s="607"/>
      <c r="I3153" s="606" t="s">
        <v>18</v>
      </c>
      <c r="J3153" s="609"/>
      <c r="K3153" s="607"/>
      <c r="L3153" s="203" t="s">
        <v>18</v>
      </c>
      <c r="M3153" s="203" t="s">
        <v>18</v>
      </c>
      <c r="N3153" s="606" t="s">
        <v>18</v>
      </c>
      <c r="O3153" s="607"/>
      <c r="P3153" s="203" t="s">
        <v>18</v>
      </c>
      <c r="Q3153" s="202">
        <v>5000</v>
      </c>
      <c r="R3153" s="203" t="s">
        <v>18</v>
      </c>
      <c r="S3153" s="606" t="s">
        <v>18</v>
      </c>
      <c r="T3153" s="607"/>
      <c r="U3153" s="606" t="s">
        <v>18</v>
      </c>
      <c r="V3153" s="607"/>
      <c r="W3153" s="203" t="s">
        <v>18</v>
      </c>
      <c r="X3153" s="203" t="s">
        <v>18</v>
      </c>
      <c r="Y3153" s="203" t="s">
        <v>18</v>
      </c>
      <c r="Z3153" s="256">
        <v>5000</v>
      </c>
    </row>
    <row r="3154" spans="2:26" x14ac:dyDescent="0.25">
      <c r="B3154" s="619"/>
      <c r="C3154" s="602"/>
      <c r="D3154" s="612"/>
      <c r="E3154" s="602"/>
      <c r="F3154" s="608" t="s">
        <v>62</v>
      </c>
      <c r="G3154" s="609"/>
      <c r="H3154" s="607"/>
      <c r="I3154" s="606" t="s">
        <v>18</v>
      </c>
      <c r="J3154" s="609"/>
      <c r="K3154" s="607"/>
      <c r="L3154" s="203" t="s">
        <v>18</v>
      </c>
      <c r="M3154" s="203" t="s">
        <v>18</v>
      </c>
      <c r="N3154" s="606" t="s">
        <v>18</v>
      </c>
      <c r="O3154" s="607"/>
      <c r="P3154" s="203" t="s">
        <v>18</v>
      </c>
      <c r="Q3154" s="203" t="s">
        <v>18</v>
      </c>
      <c r="R3154" s="203" t="s">
        <v>18</v>
      </c>
      <c r="S3154" s="606" t="s">
        <v>18</v>
      </c>
      <c r="T3154" s="607"/>
      <c r="U3154" s="606" t="s">
        <v>18</v>
      </c>
      <c r="V3154" s="607"/>
      <c r="W3154" s="203" t="s">
        <v>18</v>
      </c>
      <c r="X3154" s="203" t="s">
        <v>18</v>
      </c>
      <c r="Y3154" s="202">
        <v>50000</v>
      </c>
      <c r="Z3154" s="256">
        <v>50000</v>
      </c>
    </row>
    <row r="3155" spans="2:26" x14ac:dyDescent="0.25">
      <c r="B3155" s="619"/>
      <c r="C3155" s="602"/>
      <c r="D3155" s="612"/>
      <c r="E3155" s="602"/>
      <c r="F3155" s="608" t="s">
        <v>63</v>
      </c>
      <c r="G3155" s="609"/>
      <c r="H3155" s="607"/>
      <c r="I3155" s="606" t="s">
        <v>18</v>
      </c>
      <c r="J3155" s="609"/>
      <c r="K3155" s="607"/>
      <c r="L3155" s="203" t="s">
        <v>18</v>
      </c>
      <c r="M3155" s="203" t="s">
        <v>18</v>
      </c>
      <c r="N3155" s="606" t="s">
        <v>18</v>
      </c>
      <c r="O3155" s="607"/>
      <c r="P3155" s="203" t="s">
        <v>18</v>
      </c>
      <c r="Q3155" s="203" t="s">
        <v>18</v>
      </c>
      <c r="R3155" s="203" t="s">
        <v>18</v>
      </c>
      <c r="S3155" s="606" t="s">
        <v>18</v>
      </c>
      <c r="T3155" s="607"/>
      <c r="U3155" s="606" t="s">
        <v>18</v>
      </c>
      <c r="V3155" s="607"/>
      <c r="W3155" s="203" t="s">
        <v>18</v>
      </c>
      <c r="X3155" s="202">
        <v>50000</v>
      </c>
      <c r="Y3155" s="203" t="s">
        <v>18</v>
      </c>
      <c r="Z3155" s="256">
        <v>50000</v>
      </c>
    </row>
    <row r="3156" spans="2:26" x14ac:dyDescent="0.25">
      <c r="B3156" s="619"/>
      <c r="C3156" s="602"/>
      <c r="D3156" s="612"/>
      <c r="E3156" s="602"/>
      <c r="F3156" s="608" t="s">
        <v>64</v>
      </c>
      <c r="G3156" s="609"/>
      <c r="H3156" s="607"/>
      <c r="I3156" s="606" t="s">
        <v>18</v>
      </c>
      <c r="J3156" s="609"/>
      <c r="K3156" s="607"/>
      <c r="L3156" s="203" t="s">
        <v>18</v>
      </c>
      <c r="M3156" s="203" t="s">
        <v>18</v>
      </c>
      <c r="N3156" s="606" t="s">
        <v>18</v>
      </c>
      <c r="O3156" s="607"/>
      <c r="P3156" s="203" t="s">
        <v>18</v>
      </c>
      <c r="Q3156" s="203" t="s">
        <v>18</v>
      </c>
      <c r="R3156" s="203" t="s">
        <v>18</v>
      </c>
      <c r="S3156" s="606" t="s">
        <v>18</v>
      </c>
      <c r="T3156" s="607"/>
      <c r="U3156" s="606" t="s">
        <v>18</v>
      </c>
      <c r="V3156" s="607"/>
      <c r="W3156" s="203" t="s">
        <v>18</v>
      </c>
      <c r="X3156" s="202">
        <v>10000</v>
      </c>
      <c r="Y3156" s="203" t="s">
        <v>18</v>
      </c>
      <c r="Z3156" s="256">
        <v>10000</v>
      </c>
    </row>
    <row r="3157" spans="2:26" s="207" customFormat="1" x14ac:dyDescent="0.25">
      <c r="B3157" s="619"/>
      <c r="C3157" s="602"/>
      <c r="D3157" s="612"/>
      <c r="E3157" s="602"/>
      <c r="F3157" s="250"/>
      <c r="G3157" s="249"/>
      <c r="H3157" s="249"/>
      <c r="I3157" s="251"/>
      <c r="J3157" s="249"/>
      <c r="K3157" s="249"/>
      <c r="L3157" s="251"/>
      <c r="M3157" s="251"/>
      <c r="N3157" s="251"/>
      <c r="O3157" s="249"/>
      <c r="P3157" s="251"/>
      <c r="Q3157" s="251"/>
      <c r="R3157" s="252"/>
      <c r="S3157" s="251"/>
      <c r="T3157" s="249"/>
      <c r="U3157" s="251"/>
      <c r="V3157" s="249"/>
      <c r="W3157" s="251"/>
      <c r="X3157" s="251"/>
      <c r="Y3157" s="252"/>
      <c r="Z3157" s="252"/>
    </row>
    <row r="3158" spans="2:26" s="207" customFormat="1" x14ac:dyDescent="0.25">
      <c r="B3158" s="619"/>
      <c r="C3158" s="602"/>
      <c r="D3158" s="612"/>
      <c r="E3158" s="602"/>
      <c r="F3158" s="250"/>
      <c r="G3158" s="249"/>
      <c r="H3158" s="249"/>
      <c r="I3158" s="251"/>
      <c r="J3158" s="249"/>
      <c r="K3158" s="249"/>
      <c r="L3158" s="251"/>
      <c r="M3158" s="251"/>
      <c r="N3158" s="251"/>
      <c r="O3158" s="249"/>
      <c r="P3158" s="251"/>
      <c r="Q3158" s="251"/>
      <c r="R3158" s="252"/>
      <c r="S3158" s="251"/>
      <c r="T3158" s="249"/>
      <c r="U3158" s="251"/>
      <c r="V3158" s="249"/>
      <c r="W3158" s="251"/>
      <c r="X3158" s="251"/>
      <c r="Y3158" s="252"/>
      <c r="Z3158" s="252"/>
    </row>
    <row r="3159" spans="2:26" s="207" customFormat="1" x14ac:dyDescent="0.25">
      <c r="B3159" s="619"/>
      <c r="C3159" s="602"/>
      <c r="D3159" s="612"/>
      <c r="E3159" s="602"/>
      <c r="F3159" s="250"/>
      <c r="G3159" s="249"/>
      <c r="H3159" s="249"/>
      <c r="I3159" s="251"/>
      <c r="J3159" s="249"/>
      <c r="K3159" s="249"/>
      <c r="L3159" s="251"/>
      <c r="M3159" s="251"/>
      <c r="N3159" s="251"/>
      <c r="O3159" s="249"/>
      <c r="P3159" s="251"/>
      <c r="Q3159" s="251"/>
      <c r="R3159" s="252"/>
      <c r="S3159" s="251"/>
      <c r="T3159" s="249"/>
      <c r="U3159" s="251"/>
      <c r="V3159" s="249"/>
      <c r="W3159" s="251"/>
      <c r="X3159" s="251"/>
      <c r="Y3159" s="252"/>
      <c r="Z3159" s="252"/>
    </row>
    <row r="3160" spans="2:26" x14ac:dyDescent="0.25">
      <c r="B3160" s="619"/>
      <c r="C3160" s="602"/>
      <c r="D3160" s="612"/>
      <c r="E3160" s="602"/>
      <c r="F3160" s="608" t="s">
        <v>65</v>
      </c>
      <c r="G3160" s="609"/>
      <c r="H3160" s="607"/>
      <c r="I3160" s="606" t="s">
        <v>18</v>
      </c>
      <c r="J3160" s="609"/>
      <c r="K3160" s="607"/>
      <c r="L3160" s="203" t="s">
        <v>18</v>
      </c>
      <c r="M3160" s="203" t="s">
        <v>18</v>
      </c>
      <c r="N3160" s="606" t="s">
        <v>18</v>
      </c>
      <c r="O3160" s="607"/>
      <c r="P3160" s="203" t="s">
        <v>18</v>
      </c>
      <c r="Q3160" s="202">
        <v>5000</v>
      </c>
      <c r="R3160" s="203" t="s">
        <v>18</v>
      </c>
      <c r="S3160" s="606" t="s">
        <v>18</v>
      </c>
      <c r="T3160" s="607"/>
      <c r="U3160" s="606" t="s">
        <v>18</v>
      </c>
      <c r="V3160" s="607"/>
      <c r="W3160" s="203" t="s">
        <v>18</v>
      </c>
      <c r="X3160" s="203" t="s">
        <v>18</v>
      </c>
      <c r="Y3160" s="203" t="s">
        <v>18</v>
      </c>
      <c r="Z3160" s="256">
        <v>5000</v>
      </c>
    </row>
    <row r="3161" spans="2:26" x14ac:dyDescent="0.25">
      <c r="B3161" s="619"/>
      <c r="C3161" s="602"/>
      <c r="D3161" s="612"/>
      <c r="E3161" s="602"/>
      <c r="F3161" s="608" t="s">
        <v>66</v>
      </c>
      <c r="G3161" s="609"/>
      <c r="H3161" s="607"/>
      <c r="I3161" s="606" t="s">
        <v>18</v>
      </c>
      <c r="J3161" s="609"/>
      <c r="K3161" s="607"/>
      <c r="L3161" s="203" t="s">
        <v>18</v>
      </c>
      <c r="M3161" s="203" t="s">
        <v>18</v>
      </c>
      <c r="N3161" s="606" t="s">
        <v>18</v>
      </c>
      <c r="O3161" s="607"/>
      <c r="P3161" s="203" t="s">
        <v>18</v>
      </c>
      <c r="Q3161" s="202">
        <v>100000</v>
      </c>
      <c r="R3161" s="203" t="s">
        <v>18</v>
      </c>
      <c r="S3161" s="606" t="s">
        <v>18</v>
      </c>
      <c r="T3161" s="607"/>
      <c r="U3161" s="606" t="s">
        <v>18</v>
      </c>
      <c r="V3161" s="607"/>
      <c r="W3161" s="203" t="s">
        <v>18</v>
      </c>
      <c r="X3161" s="203" t="s">
        <v>18</v>
      </c>
      <c r="Y3161" s="203" t="s">
        <v>18</v>
      </c>
      <c r="Z3161" s="256">
        <v>100000</v>
      </c>
    </row>
    <row r="3162" spans="2:26" x14ac:dyDescent="0.25">
      <c r="B3162" s="619"/>
      <c r="C3162" s="602"/>
      <c r="D3162" s="612"/>
      <c r="E3162" s="602"/>
      <c r="F3162" s="608" t="s">
        <v>67</v>
      </c>
      <c r="G3162" s="609"/>
      <c r="H3162" s="607"/>
      <c r="I3162" s="606" t="s">
        <v>18</v>
      </c>
      <c r="J3162" s="609"/>
      <c r="K3162" s="607"/>
      <c r="L3162" s="203" t="s">
        <v>18</v>
      </c>
      <c r="M3162" s="203" t="s">
        <v>18</v>
      </c>
      <c r="N3162" s="606" t="s">
        <v>18</v>
      </c>
      <c r="O3162" s="607"/>
      <c r="P3162" s="203" t="s">
        <v>18</v>
      </c>
      <c r="Q3162" s="203" t="s">
        <v>18</v>
      </c>
      <c r="R3162" s="203" t="s">
        <v>18</v>
      </c>
      <c r="S3162" s="606" t="s">
        <v>18</v>
      </c>
      <c r="T3162" s="607"/>
      <c r="U3162" s="610">
        <v>10000</v>
      </c>
      <c r="V3162" s="607"/>
      <c r="W3162" s="203" t="s">
        <v>18</v>
      </c>
      <c r="X3162" s="203" t="s">
        <v>18</v>
      </c>
      <c r="Y3162" s="203" t="s">
        <v>18</v>
      </c>
      <c r="Z3162" s="256">
        <v>10000</v>
      </c>
    </row>
    <row r="3163" spans="2:26" x14ac:dyDescent="0.25">
      <c r="B3163" s="619"/>
      <c r="C3163" s="602"/>
      <c r="D3163" s="612"/>
      <c r="E3163" s="602"/>
      <c r="F3163" s="608" t="s">
        <v>68</v>
      </c>
      <c r="G3163" s="609"/>
      <c r="H3163" s="607"/>
      <c r="I3163" s="606" t="s">
        <v>18</v>
      </c>
      <c r="J3163" s="609"/>
      <c r="K3163" s="607"/>
      <c r="L3163" s="203" t="s">
        <v>18</v>
      </c>
      <c r="M3163" s="203" t="s">
        <v>18</v>
      </c>
      <c r="N3163" s="606" t="s">
        <v>18</v>
      </c>
      <c r="O3163" s="607"/>
      <c r="P3163" s="202">
        <v>5000</v>
      </c>
      <c r="Q3163" s="203" t="s">
        <v>18</v>
      </c>
      <c r="R3163" s="203" t="s">
        <v>18</v>
      </c>
      <c r="S3163" s="606" t="s">
        <v>18</v>
      </c>
      <c r="T3163" s="607"/>
      <c r="U3163" s="606" t="s">
        <v>18</v>
      </c>
      <c r="V3163" s="607"/>
      <c r="W3163" s="203" t="s">
        <v>18</v>
      </c>
      <c r="X3163" s="203" t="s">
        <v>18</v>
      </c>
      <c r="Y3163" s="203" t="s">
        <v>18</v>
      </c>
      <c r="Z3163" s="256">
        <v>5000</v>
      </c>
    </row>
    <row r="3164" spans="2:26" x14ac:dyDescent="0.25">
      <c r="B3164" s="619"/>
      <c r="C3164" s="602"/>
      <c r="D3164" s="612"/>
      <c r="E3164" s="602"/>
      <c r="F3164" s="608" t="s">
        <v>69</v>
      </c>
      <c r="G3164" s="609"/>
      <c r="H3164" s="607"/>
      <c r="I3164" s="606" t="s">
        <v>18</v>
      </c>
      <c r="J3164" s="609"/>
      <c r="K3164" s="607"/>
      <c r="L3164" s="203" t="s">
        <v>18</v>
      </c>
      <c r="M3164" s="203" t="s">
        <v>18</v>
      </c>
      <c r="N3164" s="606" t="s">
        <v>18</v>
      </c>
      <c r="O3164" s="607"/>
      <c r="P3164" s="202">
        <v>3000</v>
      </c>
      <c r="Q3164" s="203" t="s">
        <v>18</v>
      </c>
      <c r="R3164" s="203" t="s">
        <v>18</v>
      </c>
      <c r="S3164" s="606" t="s">
        <v>18</v>
      </c>
      <c r="T3164" s="607"/>
      <c r="U3164" s="606" t="s">
        <v>18</v>
      </c>
      <c r="V3164" s="607"/>
      <c r="W3164" s="203" t="s">
        <v>18</v>
      </c>
      <c r="X3164" s="203" t="s">
        <v>18</v>
      </c>
      <c r="Y3164" s="203" t="s">
        <v>18</v>
      </c>
      <c r="Z3164" s="256">
        <v>3000</v>
      </c>
    </row>
    <row r="3165" spans="2:26" x14ac:dyDescent="0.25">
      <c r="B3165" s="619"/>
      <c r="C3165" s="602"/>
      <c r="D3165" s="612"/>
      <c r="E3165" s="602"/>
      <c r="F3165" s="608" t="s">
        <v>70</v>
      </c>
      <c r="G3165" s="609"/>
      <c r="H3165" s="607"/>
      <c r="I3165" s="606" t="s">
        <v>18</v>
      </c>
      <c r="J3165" s="609"/>
      <c r="K3165" s="607"/>
      <c r="L3165" s="203" t="s">
        <v>18</v>
      </c>
      <c r="M3165" s="202">
        <v>5000</v>
      </c>
      <c r="N3165" s="606" t="s">
        <v>18</v>
      </c>
      <c r="O3165" s="607"/>
      <c r="P3165" s="203" t="s">
        <v>18</v>
      </c>
      <c r="Q3165" s="203" t="s">
        <v>18</v>
      </c>
      <c r="R3165" s="203" t="s">
        <v>18</v>
      </c>
      <c r="S3165" s="606" t="s">
        <v>18</v>
      </c>
      <c r="T3165" s="607"/>
      <c r="U3165" s="606" t="s">
        <v>18</v>
      </c>
      <c r="V3165" s="607"/>
      <c r="W3165" s="203" t="s">
        <v>18</v>
      </c>
      <c r="X3165" s="203" t="s">
        <v>18</v>
      </c>
      <c r="Y3165" s="203" t="s">
        <v>18</v>
      </c>
      <c r="Z3165" s="256">
        <v>5000</v>
      </c>
    </row>
    <row r="3166" spans="2:26" x14ac:dyDescent="0.25">
      <c r="B3166" s="619"/>
      <c r="C3166" s="602"/>
      <c r="D3166" s="612"/>
      <c r="E3166" s="602"/>
      <c r="F3166" s="608" t="s">
        <v>71</v>
      </c>
      <c r="G3166" s="609"/>
      <c r="H3166" s="607"/>
      <c r="I3166" s="606" t="s">
        <v>18</v>
      </c>
      <c r="J3166" s="609"/>
      <c r="K3166" s="607"/>
      <c r="L3166" s="203" t="s">
        <v>18</v>
      </c>
      <c r="M3166" s="202">
        <v>10000</v>
      </c>
      <c r="N3166" s="606" t="s">
        <v>18</v>
      </c>
      <c r="O3166" s="607"/>
      <c r="P3166" s="203" t="s">
        <v>18</v>
      </c>
      <c r="Q3166" s="203" t="s">
        <v>18</v>
      </c>
      <c r="R3166" s="203" t="s">
        <v>18</v>
      </c>
      <c r="S3166" s="606" t="s">
        <v>18</v>
      </c>
      <c r="T3166" s="607"/>
      <c r="U3166" s="606" t="s">
        <v>18</v>
      </c>
      <c r="V3166" s="607"/>
      <c r="W3166" s="203" t="s">
        <v>18</v>
      </c>
      <c r="X3166" s="203" t="s">
        <v>18</v>
      </c>
      <c r="Y3166" s="203" t="s">
        <v>18</v>
      </c>
      <c r="Z3166" s="256">
        <v>10000</v>
      </c>
    </row>
    <row r="3167" spans="2:26" x14ac:dyDescent="0.25">
      <c r="B3167" s="619"/>
      <c r="C3167" s="602"/>
      <c r="D3167" s="612"/>
      <c r="E3167" s="602"/>
      <c r="F3167" s="608" t="s">
        <v>72</v>
      </c>
      <c r="G3167" s="609"/>
      <c r="H3167" s="607"/>
      <c r="I3167" s="606" t="s">
        <v>18</v>
      </c>
      <c r="J3167" s="609"/>
      <c r="K3167" s="607"/>
      <c r="L3167" s="203" t="s">
        <v>18</v>
      </c>
      <c r="M3167" s="203" t="s">
        <v>18</v>
      </c>
      <c r="N3167" s="606" t="s">
        <v>18</v>
      </c>
      <c r="O3167" s="607"/>
      <c r="P3167" s="203" t="s">
        <v>18</v>
      </c>
      <c r="Q3167" s="203" t="s">
        <v>18</v>
      </c>
      <c r="R3167" s="203" t="s">
        <v>18</v>
      </c>
      <c r="S3167" s="606" t="s">
        <v>18</v>
      </c>
      <c r="T3167" s="607"/>
      <c r="U3167" s="610">
        <v>20000</v>
      </c>
      <c r="V3167" s="607"/>
      <c r="W3167" s="203" t="s">
        <v>18</v>
      </c>
      <c r="X3167" s="203" t="s">
        <v>18</v>
      </c>
      <c r="Y3167" s="203" t="s">
        <v>18</v>
      </c>
      <c r="Z3167" s="256">
        <v>20000</v>
      </c>
    </row>
    <row r="3168" spans="2:26" x14ac:dyDescent="0.25">
      <c r="B3168" s="619"/>
      <c r="C3168" s="602"/>
      <c r="D3168" s="612"/>
      <c r="E3168" s="602"/>
      <c r="F3168" s="608" t="s">
        <v>73</v>
      </c>
      <c r="G3168" s="609"/>
      <c r="H3168" s="607"/>
      <c r="I3168" s="606" t="s">
        <v>18</v>
      </c>
      <c r="J3168" s="609"/>
      <c r="K3168" s="607"/>
      <c r="L3168" s="203" t="s">
        <v>18</v>
      </c>
      <c r="M3168" s="203" t="s">
        <v>18</v>
      </c>
      <c r="N3168" s="606" t="s">
        <v>18</v>
      </c>
      <c r="O3168" s="607"/>
      <c r="P3168" s="203" t="s">
        <v>18</v>
      </c>
      <c r="Q3168" s="203" t="s">
        <v>18</v>
      </c>
      <c r="R3168" s="203" t="s">
        <v>18</v>
      </c>
      <c r="S3168" s="606" t="s">
        <v>18</v>
      </c>
      <c r="T3168" s="607"/>
      <c r="U3168" s="610">
        <v>5000</v>
      </c>
      <c r="V3168" s="607"/>
      <c r="W3168" s="203" t="s">
        <v>18</v>
      </c>
      <c r="X3168" s="203" t="s">
        <v>18</v>
      </c>
      <c r="Y3168" s="203" t="s">
        <v>18</v>
      </c>
      <c r="Z3168" s="256">
        <v>5000</v>
      </c>
    </row>
    <row r="3169" spans="2:26" x14ac:dyDescent="0.25">
      <c r="B3169" s="619"/>
      <c r="C3169" s="602"/>
      <c r="D3169" s="612"/>
      <c r="E3169" s="602"/>
      <c r="F3169" s="608" t="s">
        <v>74</v>
      </c>
      <c r="G3169" s="609"/>
      <c r="H3169" s="607"/>
      <c r="I3169" s="606" t="s">
        <v>18</v>
      </c>
      <c r="J3169" s="609"/>
      <c r="K3169" s="607"/>
      <c r="L3169" s="203" t="s">
        <v>18</v>
      </c>
      <c r="M3169" s="203" t="s">
        <v>18</v>
      </c>
      <c r="N3169" s="606" t="s">
        <v>18</v>
      </c>
      <c r="O3169" s="607"/>
      <c r="P3169" s="203" t="s">
        <v>18</v>
      </c>
      <c r="Q3169" s="203" t="s">
        <v>18</v>
      </c>
      <c r="R3169" s="203" t="s">
        <v>18</v>
      </c>
      <c r="S3169" s="606" t="s">
        <v>18</v>
      </c>
      <c r="T3169" s="607"/>
      <c r="U3169" s="606" t="s">
        <v>18</v>
      </c>
      <c r="V3169" s="607"/>
      <c r="W3169" s="202">
        <v>2000</v>
      </c>
      <c r="X3169" s="203" t="s">
        <v>18</v>
      </c>
      <c r="Y3169" s="203" t="s">
        <v>18</v>
      </c>
      <c r="Z3169" s="256">
        <v>2000</v>
      </c>
    </row>
    <row r="3170" spans="2:26" x14ac:dyDescent="0.25">
      <c r="B3170" s="619"/>
      <c r="C3170" s="602"/>
      <c r="D3170" s="612"/>
      <c r="E3170" s="602"/>
      <c r="F3170" s="608" t="s">
        <v>75</v>
      </c>
      <c r="G3170" s="609"/>
      <c r="H3170" s="607"/>
      <c r="I3170" s="606" t="s">
        <v>18</v>
      </c>
      <c r="J3170" s="609"/>
      <c r="K3170" s="607"/>
      <c r="L3170" s="203" t="s">
        <v>18</v>
      </c>
      <c r="M3170" s="203" t="s">
        <v>18</v>
      </c>
      <c r="N3170" s="606" t="s">
        <v>18</v>
      </c>
      <c r="O3170" s="607"/>
      <c r="P3170" s="203" t="s">
        <v>18</v>
      </c>
      <c r="Q3170" s="202">
        <v>5000</v>
      </c>
      <c r="R3170" s="203" t="s">
        <v>18</v>
      </c>
      <c r="S3170" s="606" t="s">
        <v>18</v>
      </c>
      <c r="T3170" s="607"/>
      <c r="U3170" s="606" t="s">
        <v>18</v>
      </c>
      <c r="V3170" s="607"/>
      <c r="W3170" s="203" t="s">
        <v>18</v>
      </c>
      <c r="X3170" s="203" t="s">
        <v>18</v>
      </c>
      <c r="Y3170" s="203" t="s">
        <v>18</v>
      </c>
      <c r="Z3170" s="256">
        <v>5000</v>
      </c>
    </row>
    <row r="3171" spans="2:26" x14ac:dyDescent="0.25">
      <c r="B3171" s="619"/>
      <c r="C3171" s="602"/>
      <c r="D3171" s="612"/>
      <c r="E3171" s="602"/>
      <c r="F3171" s="608" t="s">
        <v>76</v>
      </c>
      <c r="G3171" s="609"/>
      <c r="H3171" s="607"/>
      <c r="I3171" s="606" t="s">
        <v>18</v>
      </c>
      <c r="J3171" s="609"/>
      <c r="K3171" s="607"/>
      <c r="L3171" s="203" t="s">
        <v>18</v>
      </c>
      <c r="M3171" s="203" t="s">
        <v>18</v>
      </c>
      <c r="N3171" s="606" t="s">
        <v>18</v>
      </c>
      <c r="O3171" s="607"/>
      <c r="P3171" s="203" t="s">
        <v>18</v>
      </c>
      <c r="Q3171" s="203" t="s">
        <v>18</v>
      </c>
      <c r="R3171" s="203" t="s">
        <v>18</v>
      </c>
      <c r="S3171" s="606" t="s">
        <v>18</v>
      </c>
      <c r="T3171" s="607"/>
      <c r="U3171" s="606" t="s">
        <v>18</v>
      </c>
      <c r="V3171" s="607"/>
      <c r="W3171" s="203" t="s">
        <v>18</v>
      </c>
      <c r="X3171" s="203" t="s">
        <v>18</v>
      </c>
      <c r="Y3171" s="202">
        <v>10000</v>
      </c>
      <c r="Z3171" s="256">
        <v>10000</v>
      </c>
    </row>
    <row r="3172" spans="2:26" x14ac:dyDescent="0.25">
      <c r="B3172" s="619"/>
      <c r="C3172" s="602"/>
      <c r="D3172" s="612"/>
      <c r="E3172" s="602"/>
      <c r="F3172" s="608" t="s">
        <v>77</v>
      </c>
      <c r="G3172" s="609"/>
      <c r="H3172" s="607"/>
      <c r="I3172" s="606" t="s">
        <v>18</v>
      </c>
      <c r="J3172" s="609"/>
      <c r="K3172" s="607"/>
      <c r="L3172" s="203" t="s">
        <v>18</v>
      </c>
      <c r="M3172" s="203" t="s">
        <v>18</v>
      </c>
      <c r="N3172" s="606" t="s">
        <v>18</v>
      </c>
      <c r="O3172" s="607"/>
      <c r="P3172" s="203" t="s">
        <v>18</v>
      </c>
      <c r="Q3172" s="202">
        <v>15000</v>
      </c>
      <c r="R3172" s="203" t="s">
        <v>18</v>
      </c>
      <c r="S3172" s="606" t="s">
        <v>18</v>
      </c>
      <c r="T3172" s="607"/>
      <c r="U3172" s="606" t="s">
        <v>18</v>
      </c>
      <c r="V3172" s="607"/>
      <c r="W3172" s="203" t="s">
        <v>18</v>
      </c>
      <c r="X3172" s="203" t="s">
        <v>18</v>
      </c>
      <c r="Y3172" s="203" t="s">
        <v>18</v>
      </c>
      <c r="Z3172" s="256">
        <v>15000</v>
      </c>
    </row>
    <row r="3173" spans="2:26" x14ac:dyDescent="0.25">
      <c r="B3173" s="619"/>
      <c r="C3173" s="602"/>
      <c r="D3173" s="612"/>
      <c r="E3173" s="602"/>
      <c r="F3173" s="608" t="s">
        <v>78</v>
      </c>
      <c r="G3173" s="609"/>
      <c r="H3173" s="607"/>
      <c r="I3173" s="606" t="s">
        <v>18</v>
      </c>
      <c r="J3173" s="609"/>
      <c r="K3173" s="607"/>
      <c r="L3173" s="203" t="s">
        <v>18</v>
      </c>
      <c r="M3173" s="203" t="s">
        <v>18</v>
      </c>
      <c r="N3173" s="606" t="s">
        <v>18</v>
      </c>
      <c r="O3173" s="607"/>
      <c r="P3173" s="203" t="s">
        <v>18</v>
      </c>
      <c r="Q3173" s="202">
        <v>500000</v>
      </c>
      <c r="R3173" s="203" t="s">
        <v>18</v>
      </c>
      <c r="S3173" s="606" t="s">
        <v>18</v>
      </c>
      <c r="T3173" s="607"/>
      <c r="U3173" s="606" t="s">
        <v>18</v>
      </c>
      <c r="V3173" s="607"/>
      <c r="W3173" s="203" t="s">
        <v>18</v>
      </c>
      <c r="X3173" s="203" t="s">
        <v>18</v>
      </c>
      <c r="Y3173" s="203" t="s">
        <v>18</v>
      </c>
      <c r="Z3173" s="256">
        <v>500000</v>
      </c>
    </row>
    <row r="3174" spans="2:26" x14ac:dyDescent="0.25">
      <c r="B3174" s="619"/>
      <c r="C3174" s="602"/>
      <c r="D3174" s="612"/>
      <c r="E3174" s="602"/>
      <c r="F3174" s="608" t="s">
        <v>79</v>
      </c>
      <c r="G3174" s="609"/>
      <c r="H3174" s="607"/>
      <c r="I3174" s="606" t="s">
        <v>18</v>
      </c>
      <c r="J3174" s="609"/>
      <c r="K3174" s="607"/>
      <c r="L3174" s="203" t="s">
        <v>18</v>
      </c>
      <c r="M3174" s="203" t="s">
        <v>18</v>
      </c>
      <c r="N3174" s="606" t="s">
        <v>18</v>
      </c>
      <c r="O3174" s="607"/>
      <c r="P3174" s="203" t="s">
        <v>18</v>
      </c>
      <c r="Q3174" s="202">
        <v>5000</v>
      </c>
      <c r="R3174" s="203" t="s">
        <v>18</v>
      </c>
      <c r="S3174" s="606" t="s">
        <v>18</v>
      </c>
      <c r="T3174" s="607"/>
      <c r="U3174" s="606" t="s">
        <v>18</v>
      </c>
      <c r="V3174" s="607"/>
      <c r="W3174" s="203" t="s">
        <v>18</v>
      </c>
      <c r="X3174" s="203" t="s">
        <v>18</v>
      </c>
      <c r="Y3174" s="203" t="s">
        <v>18</v>
      </c>
      <c r="Z3174" s="256">
        <v>5000</v>
      </c>
    </row>
    <row r="3175" spans="2:26" x14ac:dyDescent="0.25">
      <c r="B3175" s="619"/>
      <c r="C3175" s="602"/>
      <c r="D3175" s="612"/>
      <c r="E3175" s="602"/>
      <c r="F3175" s="608" t="s">
        <v>80</v>
      </c>
      <c r="G3175" s="609"/>
      <c r="H3175" s="607"/>
      <c r="I3175" s="606" t="s">
        <v>18</v>
      </c>
      <c r="J3175" s="609"/>
      <c r="K3175" s="607"/>
      <c r="L3175" s="203" t="s">
        <v>18</v>
      </c>
      <c r="M3175" s="203" t="s">
        <v>18</v>
      </c>
      <c r="N3175" s="606" t="s">
        <v>18</v>
      </c>
      <c r="O3175" s="607"/>
      <c r="P3175" s="203" t="s">
        <v>18</v>
      </c>
      <c r="Q3175" s="203" t="s">
        <v>18</v>
      </c>
      <c r="R3175" s="203" t="s">
        <v>18</v>
      </c>
      <c r="S3175" s="606" t="s">
        <v>18</v>
      </c>
      <c r="T3175" s="607"/>
      <c r="U3175" s="610">
        <v>5000</v>
      </c>
      <c r="V3175" s="607"/>
      <c r="W3175" s="203" t="s">
        <v>18</v>
      </c>
      <c r="X3175" s="203" t="s">
        <v>18</v>
      </c>
      <c r="Y3175" s="203" t="s">
        <v>18</v>
      </c>
      <c r="Z3175" s="256">
        <v>5000</v>
      </c>
    </row>
    <row r="3176" spans="2:26" x14ac:dyDescent="0.25">
      <c r="B3176" s="619"/>
      <c r="C3176" s="602"/>
      <c r="D3176" s="612"/>
      <c r="E3176" s="602"/>
      <c r="F3176" s="608" t="s">
        <v>81</v>
      </c>
      <c r="G3176" s="609"/>
      <c r="H3176" s="607"/>
      <c r="I3176" s="606" t="s">
        <v>18</v>
      </c>
      <c r="J3176" s="609"/>
      <c r="K3176" s="607"/>
      <c r="L3176" s="203" t="s">
        <v>18</v>
      </c>
      <c r="M3176" s="203" t="s">
        <v>18</v>
      </c>
      <c r="N3176" s="606" t="s">
        <v>18</v>
      </c>
      <c r="O3176" s="607"/>
      <c r="P3176" s="203" t="s">
        <v>18</v>
      </c>
      <c r="Q3176" s="202">
        <v>10000</v>
      </c>
      <c r="R3176" s="203" t="s">
        <v>18</v>
      </c>
      <c r="S3176" s="606" t="s">
        <v>18</v>
      </c>
      <c r="T3176" s="607"/>
      <c r="U3176" s="606" t="s">
        <v>18</v>
      </c>
      <c r="V3176" s="607"/>
      <c r="W3176" s="203" t="s">
        <v>18</v>
      </c>
      <c r="X3176" s="203" t="s">
        <v>18</v>
      </c>
      <c r="Y3176" s="203" t="s">
        <v>18</v>
      </c>
      <c r="Z3176" s="256">
        <v>10000</v>
      </c>
    </row>
    <row r="3177" spans="2:26" x14ac:dyDescent="0.25">
      <c r="B3177" s="619"/>
      <c r="C3177" s="602"/>
      <c r="D3177" s="612"/>
      <c r="E3177" s="602"/>
      <c r="F3177" s="608" t="s">
        <v>82</v>
      </c>
      <c r="G3177" s="609"/>
      <c r="H3177" s="607"/>
      <c r="I3177" s="606" t="s">
        <v>18</v>
      </c>
      <c r="J3177" s="609"/>
      <c r="K3177" s="607"/>
      <c r="L3177" s="203" t="s">
        <v>18</v>
      </c>
      <c r="M3177" s="203" t="s">
        <v>18</v>
      </c>
      <c r="N3177" s="606" t="s">
        <v>18</v>
      </c>
      <c r="O3177" s="607"/>
      <c r="P3177" s="203" t="s">
        <v>18</v>
      </c>
      <c r="Q3177" s="202">
        <v>5000</v>
      </c>
      <c r="R3177" s="203" t="s">
        <v>18</v>
      </c>
      <c r="S3177" s="606" t="s">
        <v>18</v>
      </c>
      <c r="T3177" s="607"/>
      <c r="U3177" s="606" t="s">
        <v>18</v>
      </c>
      <c r="V3177" s="607"/>
      <c r="W3177" s="203" t="s">
        <v>18</v>
      </c>
      <c r="X3177" s="203" t="s">
        <v>18</v>
      </c>
      <c r="Y3177" s="203" t="s">
        <v>18</v>
      </c>
      <c r="Z3177" s="256">
        <v>5000</v>
      </c>
    </row>
    <row r="3178" spans="2:26" x14ac:dyDescent="0.25">
      <c r="B3178" s="619"/>
      <c r="C3178" s="602"/>
      <c r="D3178" s="612"/>
      <c r="E3178" s="602"/>
      <c r="F3178" s="608" t="s">
        <v>83</v>
      </c>
      <c r="G3178" s="609"/>
      <c r="H3178" s="607"/>
      <c r="I3178" s="606" t="s">
        <v>18</v>
      </c>
      <c r="J3178" s="609"/>
      <c r="K3178" s="607"/>
      <c r="L3178" s="203" t="s">
        <v>18</v>
      </c>
      <c r="M3178" s="203" t="s">
        <v>18</v>
      </c>
      <c r="N3178" s="606" t="s">
        <v>18</v>
      </c>
      <c r="O3178" s="607"/>
      <c r="P3178" s="203" t="s">
        <v>18</v>
      </c>
      <c r="Q3178" s="202">
        <v>5000</v>
      </c>
      <c r="R3178" s="203" t="s">
        <v>18</v>
      </c>
      <c r="S3178" s="606" t="s">
        <v>18</v>
      </c>
      <c r="T3178" s="607"/>
      <c r="U3178" s="606" t="s">
        <v>18</v>
      </c>
      <c r="V3178" s="607"/>
      <c r="W3178" s="203" t="s">
        <v>18</v>
      </c>
      <c r="X3178" s="203" t="s">
        <v>18</v>
      </c>
      <c r="Y3178" s="203" t="s">
        <v>18</v>
      </c>
      <c r="Z3178" s="256">
        <v>5000</v>
      </c>
    </row>
    <row r="3179" spans="2:26" x14ac:dyDescent="0.25">
      <c r="B3179" s="619"/>
      <c r="C3179" s="602"/>
      <c r="D3179" s="612"/>
      <c r="E3179" s="602"/>
      <c r="F3179" s="608" t="s">
        <v>84</v>
      </c>
      <c r="G3179" s="609"/>
      <c r="H3179" s="607"/>
      <c r="I3179" s="606" t="s">
        <v>18</v>
      </c>
      <c r="J3179" s="609"/>
      <c r="K3179" s="607"/>
      <c r="L3179" s="203" t="s">
        <v>18</v>
      </c>
      <c r="M3179" s="203" t="s">
        <v>18</v>
      </c>
      <c r="N3179" s="606" t="s">
        <v>18</v>
      </c>
      <c r="O3179" s="607"/>
      <c r="P3179" s="202">
        <v>5000</v>
      </c>
      <c r="Q3179" s="203" t="s">
        <v>18</v>
      </c>
      <c r="R3179" s="203" t="s">
        <v>18</v>
      </c>
      <c r="S3179" s="606" t="s">
        <v>18</v>
      </c>
      <c r="T3179" s="607"/>
      <c r="U3179" s="606" t="s">
        <v>18</v>
      </c>
      <c r="V3179" s="607"/>
      <c r="W3179" s="203" t="s">
        <v>18</v>
      </c>
      <c r="X3179" s="203" t="s">
        <v>18</v>
      </c>
      <c r="Y3179" s="203" t="s">
        <v>18</v>
      </c>
      <c r="Z3179" s="256">
        <v>5000</v>
      </c>
    </row>
    <row r="3180" spans="2:26" x14ac:dyDescent="0.25">
      <c r="B3180" s="619"/>
      <c r="C3180" s="602"/>
      <c r="D3180" s="612"/>
      <c r="E3180" s="602"/>
      <c r="F3180" s="608" t="s">
        <v>85</v>
      </c>
      <c r="G3180" s="609"/>
      <c r="H3180" s="607"/>
      <c r="I3180" s="606" t="s">
        <v>18</v>
      </c>
      <c r="J3180" s="609"/>
      <c r="K3180" s="607"/>
      <c r="L3180" s="203" t="s">
        <v>18</v>
      </c>
      <c r="M3180" s="203" t="s">
        <v>18</v>
      </c>
      <c r="N3180" s="606" t="s">
        <v>18</v>
      </c>
      <c r="O3180" s="607"/>
      <c r="P3180" s="203" t="s">
        <v>18</v>
      </c>
      <c r="Q3180" s="202">
        <v>5000</v>
      </c>
      <c r="R3180" s="203" t="s">
        <v>18</v>
      </c>
      <c r="S3180" s="606" t="s">
        <v>18</v>
      </c>
      <c r="T3180" s="607"/>
      <c r="U3180" s="606" t="s">
        <v>18</v>
      </c>
      <c r="V3180" s="607"/>
      <c r="W3180" s="203" t="s">
        <v>18</v>
      </c>
      <c r="X3180" s="203" t="s">
        <v>18</v>
      </c>
      <c r="Y3180" s="203" t="s">
        <v>18</v>
      </c>
      <c r="Z3180" s="256">
        <v>5000</v>
      </c>
    </row>
    <row r="3181" spans="2:26" x14ac:dyDescent="0.25">
      <c r="B3181" s="619"/>
      <c r="C3181" s="602"/>
      <c r="D3181" s="612"/>
      <c r="E3181" s="602"/>
      <c r="F3181" s="608" t="s">
        <v>86</v>
      </c>
      <c r="G3181" s="609"/>
      <c r="H3181" s="607"/>
      <c r="I3181" s="606" t="s">
        <v>18</v>
      </c>
      <c r="J3181" s="609"/>
      <c r="K3181" s="607"/>
      <c r="L3181" s="203" t="s">
        <v>18</v>
      </c>
      <c r="M3181" s="203" t="s">
        <v>18</v>
      </c>
      <c r="N3181" s="606" t="s">
        <v>18</v>
      </c>
      <c r="O3181" s="607"/>
      <c r="P3181" s="203" t="s">
        <v>18</v>
      </c>
      <c r="Q3181" s="202">
        <v>5000</v>
      </c>
      <c r="R3181" s="203" t="s">
        <v>18</v>
      </c>
      <c r="S3181" s="606" t="s">
        <v>18</v>
      </c>
      <c r="T3181" s="607"/>
      <c r="U3181" s="606" t="s">
        <v>18</v>
      </c>
      <c r="V3181" s="607"/>
      <c r="W3181" s="203" t="s">
        <v>18</v>
      </c>
      <c r="X3181" s="203" t="s">
        <v>18</v>
      </c>
      <c r="Y3181" s="203" t="s">
        <v>18</v>
      </c>
      <c r="Z3181" s="256">
        <v>5000</v>
      </c>
    </row>
    <row r="3182" spans="2:26" x14ac:dyDescent="0.25">
      <c r="B3182" s="619"/>
      <c r="C3182" s="602"/>
      <c r="D3182" s="612"/>
      <c r="E3182" s="602"/>
      <c r="F3182" s="608" t="s">
        <v>87</v>
      </c>
      <c r="G3182" s="609"/>
      <c r="H3182" s="607"/>
      <c r="I3182" s="606" t="s">
        <v>18</v>
      </c>
      <c r="J3182" s="609"/>
      <c r="K3182" s="607"/>
      <c r="L3182" s="203" t="s">
        <v>18</v>
      </c>
      <c r="M3182" s="203" t="s">
        <v>18</v>
      </c>
      <c r="N3182" s="606" t="s">
        <v>18</v>
      </c>
      <c r="O3182" s="607"/>
      <c r="P3182" s="203" t="s">
        <v>18</v>
      </c>
      <c r="Q3182" s="202">
        <v>10000</v>
      </c>
      <c r="R3182" s="203" t="s">
        <v>18</v>
      </c>
      <c r="S3182" s="606" t="s">
        <v>18</v>
      </c>
      <c r="T3182" s="607"/>
      <c r="U3182" s="606" t="s">
        <v>18</v>
      </c>
      <c r="V3182" s="607"/>
      <c r="W3182" s="203" t="s">
        <v>18</v>
      </c>
      <c r="X3182" s="203" t="s">
        <v>18</v>
      </c>
      <c r="Y3182" s="203" t="s">
        <v>18</v>
      </c>
      <c r="Z3182" s="256">
        <v>10000</v>
      </c>
    </row>
    <row r="3183" spans="2:26" x14ac:dyDescent="0.25">
      <c r="B3183" s="619"/>
      <c r="C3183" s="602"/>
      <c r="D3183" s="612"/>
      <c r="E3183" s="602"/>
      <c r="F3183" s="608" t="s">
        <v>88</v>
      </c>
      <c r="G3183" s="609"/>
      <c r="H3183" s="607"/>
      <c r="I3183" s="606" t="s">
        <v>18</v>
      </c>
      <c r="J3183" s="609"/>
      <c r="K3183" s="607"/>
      <c r="L3183" s="203" t="s">
        <v>18</v>
      </c>
      <c r="M3183" s="203" t="s">
        <v>18</v>
      </c>
      <c r="N3183" s="606" t="s">
        <v>18</v>
      </c>
      <c r="O3183" s="607"/>
      <c r="P3183" s="203" t="s">
        <v>18</v>
      </c>
      <c r="Q3183" s="203" t="s">
        <v>18</v>
      </c>
      <c r="R3183" s="203" t="s">
        <v>18</v>
      </c>
      <c r="S3183" s="606" t="s">
        <v>18</v>
      </c>
      <c r="T3183" s="607"/>
      <c r="U3183" s="610">
        <v>5000</v>
      </c>
      <c r="V3183" s="607"/>
      <c r="W3183" s="203" t="s">
        <v>18</v>
      </c>
      <c r="X3183" s="203" t="s">
        <v>18</v>
      </c>
      <c r="Y3183" s="203" t="s">
        <v>18</v>
      </c>
      <c r="Z3183" s="256">
        <v>5000</v>
      </c>
    </row>
    <row r="3184" spans="2:26" s="207" customFormat="1" x14ac:dyDescent="0.25">
      <c r="B3184" s="619"/>
      <c r="C3184" s="602"/>
      <c r="D3184" s="612"/>
      <c r="E3184" s="602"/>
      <c r="F3184" s="250"/>
      <c r="G3184" s="249"/>
      <c r="H3184" s="249"/>
      <c r="I3184" s="251"/>
      <c r="J3184" s="249"/>
      <c r="K3184" s="249"/>
      <c r="L3184" s="251"/>
      <c r="M3184" s="251"/>
      <c r="N3184" s="251"/>
      <c r="O3184" s="249"/>
      <c r="P3184" s="251"/>
      <c r="Q3184" s="251"/>
      <c r="R3184" s="252"/>
      <c r="S3184" s="251"/>
      <c r="T3184" s="249"/>
      <c r="U3184" s="251"/>
      <c r="V3184" s="249"/>
      <c r="W3184" s="251"/>
      <c r="X3184" s="251"/>
      <c r="Y3184" s="252"/>
      <c r="Z3184" s="252"/>
    </row>
    <row r="3185" spans="2:26" s="207" customFormat="1" x14ac:dyDescent="0.25">
      <c r="B3185" s="619"/>
      <c r="C3185" s="602"/>
      <c r="D3185" s="612"/>
      <c r="E3185" s="602"/>
      <c r="F3185" s="250"/>
      <c r="G3185" s="249"/>
      <c r="H3185" s="249"/>
      <c r="I3185" s="251"/>
      <c r="J3185" s="249"/>
      <c r="K3185" s="249"/>
      <c r="L3185" s="251"/>
      <c r="M3185" s="251"/>
      <c r="N3185" s="251"/>
      <c r="O3185" s="249"/>
      <c r="P3185" s="251"/>
      <c r="Q3185" s="251"/>
      <c r="R3185" s="252"/>
      <c r="S3185" s="251"/>
      <c r="T3185" s="249"/>
      <c r="U3185" s="251"/>
      <c r="V3185" s="249"/>
      <c r="W3185" s="251"/>
      <c r="X3185" s="251"/>
      <c r="Y3185" s="252"/>
      <c r="Z3185" s="252"/>
    </row>
    <row r="3186" spans="2:26" s="207" customFormat="1" x14ac:dyDescent="0.25">
      <c r="B3186" s="619"/>
      <c r="C3186" s="602"/>
      <c r="D3186" s="612"/>
      <c r="E3186" s="602"/>
      <c r="F3186" s="250"/>
      <c r="G3186" s="249"/>
      <c r="H3186" s="249"/>
      <c r="I3186" s="251"/>
      <c r="J3186" s="249"/>
      <c r="K3186" s="249"/>
      <c r="L3186" s="251"/>
      <c r="M3186" s="251"/>
      <c r="N3186" s="251"/>
      <c r="O3186" s="249"/>
      <c r="P3186" s="251"/>
      <c r="Q3186" s="251"/>
      <c r="R3186" s="252"/>
      <c r="S3186" s="251"/>
      <c r="T3186" s="249"/>
      <c r="U3186" s="251"/>
      <c r="V3186" s="249"/>
      <c r="W3186" s="251"/>
      <c r="X3186" s="251"/>
      <c r="Y3186" s="252"/>
      <c r="Z3186" s="252"/>
    </row>
    <row r="3187" spans="2:26" x14ac:dyDescent="0.25">
      <c r="B3187" s="619"/>
      <c r="C3187" s="602"/>
      <c r="D3187" s="612"/>
      <c r="E3187" s="602"/>
      <c r="F3187" s="608" t="s">
        <v>89</v>
      </c>
      <c r="G3187" s="609"/>
      <c r="H3187" s="607"/>
      <c r="I3187" s="606" t="s">
        <v>18</v>
      </c>
      <c r="J3187" s="609"/>
      <c r="K3187" s="607"/>
      <c r="L3187" s="203" t="s">
        <v>18</v>
      </c>
      <c r="M3187" s="203" t="s">
        <v>18</v>
      </c>
      <c r="N3187" s="606" t="s">
        <v>18</v>
      </c>
      <c r="O3187" s="607"/>
      <c r="P3187" s="203" t="s">
        <v>18</v>
      </c>
      <c r="Q3187" s="203" t="s">
        <v>18</v>
      </c>
      <c r="R3187" s="203" t="s">
        <v>18</v>
      </c>
      <c r="S3187" s="606" t="s">
        <v>18</v>
      </c>
      <c r="T3187" s="607"/>
      <c r="U3187" s="606" t="s">
        <v>18</v>
      </c>
      <c r="V3187" s="607"/>
      <c r="W3187" s="203" t="s">
        <v>18</v>
      </c>
      <c r="X3187" s="202">
        <v>10000</v>
      </c>
      <c r="Y3187" s="203" t="s">
        <v>18</v>
      </c>
      <c r="Z3187" s="256">
        <v>10000</v>
      </c>
    </row>
    <row r="3188" spans="2:26" x14ac:dyDescent="0.25">
      <c r="B3188" s="619"/>
      <c r="C3188" s="602"/>
      <c r="D3188" s="612"/>
      <c r="E3188" s="602"/>
      <c r="F3188" s="608" t="s">
        <v>90</v>
      </c>
      <c r="G3188" s="609"/>
      <c r="H3188" s="607"/>
      <c r="I3188" s="606" t="s">
        <v>18</v>
      </c>
      <c r="J3188" s="609"/>
      <c r="K3188" s="607"/>
      <c r="L3188" s="203" t="s">
        <v>18</v>
      </c>
      <c r="M3188" s="203" t="s">
        <v>18</v>
      </c>
      <c r="N3188" s="606" t="s">
        <v>18</v>
      </c>
      <c r="O3188" s="607"/>
      <c r="P3188" s="203" t="s">
        <v>18</v>
      </c>
      <c r="Q3188" s="203" t="s">
        <v>18</v>
      </c>
      <c r="R3188" s="203" t="s">
        <v>18</v>
      </c>
      <c r="S3188" s="606" t="s">
        <v>18</v>
      </c>
      <c r="T3188" s="607"/>
      <c r="U3188" s="610">
        <v>5000</v>
      </c>
      <c r="V3188" s="607"/>
      <c r="W3188" s="203" t="s">
        <v>18</v>
      </c>
      <c r="X3188" s="203" t="s">
        <v>18</v>
      </c>
      <c r="Y3188" s="203" t="s">
        <v>18</v>
      </c>
      <c r="Z3188" s="256">
        <v>5000</v>
      </c>
    </row>
    <row r="3189" spans="2:26" x14ac:dyDescent="0.25">
      <c r="B3189" s="619"/>
      <c r="C3189" s="602"/>
      <c r="D3189" s="612"/>
      <c r="E3189" s="602"/>
      <c r="F3189" s="608" t="s">
        <v>91</v>
      </c>
      <c r="G3189" s="609"/>
      <c r="H3189" s="607"/>
      <c r="I3189" s="606" t="s">
        <v>18</v>
      </c>
      <c r="J3189" s="609"/>
      <c r="K3189" s="607"/>
      <c r="L3189" s="203" t="s">
        <v>18</v>
      </c>
      <c r="M3189" s="203" t="s">
        <v>18</v>
      </c>
      <c r="N3189" s="606" t="s">
        <v>18</v>
      </c>
      <c r="O3189" s="607"/>
      <c r="P3189" s="203" t="s">
        <v>18</v>
      </c>
      <c r="Q3189" s="202">
        <v>5000</v>
      </c>
      <c r="R3189" s="203" t="s">
        <v>18</v>
      </c>
      <c r="S3189" s="606" t="s">
        <v>18</v>
      </c>
      <c r="T3189" s="607"/>
      <c r="U3189" s="606" t="s">
        <v>18</v>
      </c>
      <c r="V3189" s="607"/>
      <c r="W3189" s="203" t="s">
        <v>18</v>
      </c>
      <c r="X3189" s="203" t="s">
        <v>18</v>
      </c>
      <c r="Y3189" s="203" t="s">
        <v>18</v>
      </c>
      <c r="Z3189" s="256">
        <v>5000</v>
      </c>
    </row>
    <row r="3190" spans="2:26" x14ac:dyDescent="0.25">
      <c r="B3190" s="619"/>
      <c r="C3190" s="602"/>
      <c r="D3190" s="612"/>
      <c r="E3190" s="602"/>
      <c r="F3190" s="608" t="s">
        <v>92</v>
      </c>
      <c r="G3190" s="609"/>
      <c r="H3190" s="607"/>
      <c r="I3190" s="606" t="s">
        <v>18</v>
      </c>
      <c r="J3190" s="609"/>
      <c r="K3190" s="607"/>
      <c r="L3190" s="203" t="s">
        <v>18</v>
      </c>
      <c r="M3190" s="203" t="s">
        <v>18</v>
      </c>
      <c r="N3190" s="606" t="s">
        <v>18</v>
      </c>
      <c r="O3190" s="607"/>
      <c r="P3190" s="202">
        <v>2000</v>
      </c>
      <c r="Q3190" s="203" t="s">
        <v>18</v>
      </c>
      <c r="R3190" s="203" t="s">
        <v>18</v>
      </c>
      <c r="S3190" s="606" t="s">
        <v>18</v>
      </c>
      <c r="T3190" s="607"/>
      <c r="U3190" s="606" t="s">
        <v>18</v>
      </c>
      <c r="V3190" s="607"/>
      <c r="W3190" s="203" t="s">
        <v>18</v>
      </c>
      <c r="X3190" s="203" t="s">
        <v>18</v>
      </c>
      <c r="Y3190" s="203" t="s">
        <v>18</v>
      </c>
      <c r="Z3190" s="256">
        <v>2000</v>
      </c>
    </row>
    <row r="3191" spans="2:26" x14ac:dyDescent="0.25">
      <c r="B3191" s="619"/>
      <c r="C3191" s="602"/>
      <c r="D3191" s="612"/>
      <c r="E3191" s="602"/>
      <c r="F3191" s="608" t="s">
        <v>93</v>
      </c>
      <c r="G3191" s="609"/>
      <c r="H3191" s="607"/>
      <c r="I3191" s="606" t="s">
        <v>18</v>
      </c>
      <c r="J3191" s="609"/>
      <c r="K3191" s="607"/>
      <c r="L3191" s="203" t="s">
        <v>18</v>
      </c>
      <c r="M3191" s="203" t="s">
        <v>18</v>
      </c>
      <c r="N3191" s="606" t="s">
        <v>18</v>
      </c>
      <c r="O3191" s="607"/>
      <c r="P3191" s="203" t="s">
        <v>18</v>
      </c>
      <c r="Q3191" s="203" t="s">
        <v>18</v>
      </c>
      <c r="R3191" s="203" t="s">
        <v>18</v>
      </c>
      <c r="S3191" s="606" t="s">
        <v>18</v>
      </c>
      <c r="T3191" s="607"/>
      <c r="U3191" s="606" t="s">
        <v>18</v>
      </c>
      <c r="V3191" s="607"/>
      <c r="W3191" s="202">
        <v>42000</v>
      </c>
      <c r="X3191" s="203" t="s">
        <v>18</v>
      </c>
      <c r="Y3191" s="203" t="s">
        <v>18</v>
      </c>
      <c r="Z3191" s="256">
        <v>42000</v>
      </c>
    </row>
    <row r="3192" spans="2:26" x14ac:dyDescent="0.25">
      <c r="B3192" s="619"/>
      <c r="C3192" s="602"/>
      <c r="D3192" s="612"/>
      <c r="E3192" s="602"/>
      <c r="F3192" s="608" t="s">
        <v>94</v>
      </c>
      <c r="G3192" s="609"/>
      <c r="H3192" s="607"/>
      <c r="I3192" s="606" t="s">
        <v>18</v>
      </c>
      <c r="J3192" s="609"/>
      <c r="K3192" s="607"/>
      <c r="L3192" s="203" t="s">
        <v>18</v>
      </c>
      <c r="M3192" s="203" t="s">
        <v>18</v>
      </c>
      <c r="N3192" s="606" t="s">
        <v>18</v>
      </c>
      <c r="O3192" s="607"/>
      <c r="P3192" s="202">
        <v>5000</v>
      </c>
      <c r="Q3192" s="203" t="s">
        <v>18</v>
      </c>
      <c r="R3192" s="203" t="s">
        <v>18</v>
      </c>
      <c r="S3192" s="606" t="s">
        <v>18</v>
      </c>
      <c r="T3192" s="607"/>
      <c r="U3192" s="606" t="s">
        <v>18</v>
      </c>
      <c r="V3192" s="607"/>
      <c r="W3192" s="203" t="s">
        <v>18</v>
      </c>
      <c r="X3192" s="203" t="s">
        <v>18</v>
      </c>
      <c r="Y3192" s="203" t="s">
        <v>18</v>
      </c>
      <c r="Z3192" s="256">
        <v>5000</v>
      </c>
    </row>
    <row r="3193" spans="2:26" x14ac:dyDescent="0.25">
      <c r="B3193" s="619"/>
      <c r="C3193" s="602"/>
      <c r="D3193" s="612"/>
      <c r="E3193" s="602"/>
      <c r="F3193" s="608" t="s">
        <v>95</v>
      </c>
      <c r="G3193" s="609"/>
      <c r="H3193" s="607"/>
      <c r="I3193" s="606" t="s">
        <v>18</v>
      </c>
      <c r="J3193" s="609"/>
      <c r="K3193" s="607"/>
      <c r="L3193" s="203" t="s">
        <v>18</v>
      </c>
      <c r="M3193" s="203" t="s">
        <v>18</v>
      </c>
      <c r="N3193" s="606" t="s">
        <v>18</v>
      </c>
      <c r="O3193" s="607"/>
      <c r="P3193" s="203" t="s">
        <v>18</v>
      </c>
      <c r="Q3193" s="202">
        <v>22000</v>
      </c>
      <c r="R3193" s="203" t="s">
        <v>18</v>
      </c>
      <c r="S3193" s="606" t="s">
        <v>18</v>
      </c>
      <c r="T3193" s="607"/>
      <c r="U3193" s="606" t="s">
        <v>18</v>
      </c>
      <c r="V3193" s="607"/>
      <c r="W3193" s="203" t="s">
        <v>18</v>
      </c>
      <c r="X3193" s="203" t="s">
        <v>18</v>
      </c>
      <c r="Y3193" s="203" t="s">
        <v>18</v>
      </c>
      <c r="Z3193" s="256">
        <v>22000</v>
      </c>
    </row>
    <row r="3194" spans="2:26" x14ac:dyDescent="0.25">
      <c r="B3194" s="619"/>
      <c r="C3194" s="602"/>
      <c r="D3194" s="612"/>
      <c r="E3194" s="602"/>
      <c r="F3194" s="608" t="s">
        <v>96</v>
      </c>
      <c r="G3194" s="609"/>
      <c r="H3194" s="607"/>
      <c r="I3194" s="606" t="s">
        <v>18</v>
      </c>
      <c r="J3194" s="609"/>
      <c r="K3194" s="607"/>
      <c r="L3194" s="203" t="s">
        <v>18</v>
      </c>
      <c r="M3194" s="203" t="s">
        <v>18</v>
      </c>
      <c r="N3194" s="606" t="s">
        <v>18</v>
      </c>
      <c r="O3194" s="607"/>
      <c r="P3194" s="203" t="s">
        <v>18</v>
      </c>
      <c r="Q3194" s="203" t="s">
        <v>18</v>
      </c>
      <c r="R3194" s="203" t="s">
        <v>18</v>
      </c>
      <c r="S3194" s="606" t="s">
        <v>18</v>
      </c>
      <c r="T3194" s="607"/>
      <c r="U3194" s="606" t="s">
        <v>18</v>
      </c>
      <c r="V3194" s="607"/>
      <c r="W3194" s="203" t="s">
        <v>18</v>
      </c>
      <c r="X3194" s="203" t="s">
        <v>18</v>
      </c>
      <c r="Y3194" s="202">
        <v>5000</v>
      </c>
      <c r="Z3194" s="256">
        <v>5000</v>
      </c>
    </row>
    <row r="3195" spans="2:26" x14ac:dyDescent="0.25">
      <c r="B3195" s="619"/>
      <c r="C3195" s="602"/>
      <c r="D3195" s="612"/>
      <c r="E3195" s="602"/>
      <c r="F3195" s="608" t="s">
        <v>97</v>
      </c>
      <c r="G3195" s="609"/>
      <c r="H3195" s="607"/>
      <c r="I3195" s="606" t="s">
        <v>18</v>
      </c>
      <c r="J3195" s="609"/>
      <c r="K3195" s="607"/>
      <c r="L3195" s="203" t="s">
        <v>18</v>
      </c>
      <c r="M3195" s="203" t="s">
        <v>18</v>
      </c>
      <c r="N3195" s="606" t="s">
        <v>18</v>
      </c>
      <c r="O3195" s="607"/>
      <c r="P3195" s="203" t="s">
        <v>18</v>
      </c>
      <c r="Q3195" s="203" t="s">
        <v>18</v>
      </c>
      <c r="R3195" s="203" t="s">
        <v>18</v>
      </c>
      <c r="S3195" s="606" t="s">
        <v>18</v>
      </c>
      <c r="T3195" s="607"/>
      <c r="U3195" s="606" t="s">
        <v>18</v>
      </c>
      <c r="V3195" s="607"/>
      <c r="W3195" s="202">
        <v>4000</v>
      </c>
      <c r="X3195" s="203" t="s">
        <v>18</v>
      </c>
      <c r="Y3195" s="203" t="s">
        <v>18</v>
      </c>
      <c r="Z3195" s="256">
        <v>4000</v>
      </c>
    </row>
    <row r="3196" spans="2:26" x14ac:dyDescent="0.25">
      <c r="B3196" s="619"/>
      <c r="C3196" s="602"/>
      <c r="D3196" s="612"/>
      <c r="E3196" s="602"/>
      <c r="F3196" s="608" t="s">
        <v>98</v>
      </c>
      <c r="G3196" s="609"/>
      <c r="H3196" s="607"/>
      <c r="I3196" s="606" t="s">
        <v>18</v>
      </c>
      <c r="J3196" s="609"/>
      <c r="K3196" s="607"/>
      <c r="L3196" s="203" t="s">
        <v>18</v>
      </c>
      <c r="M3196" s="203" t="s">
        <v>18</v>
      </c>
      <c r="N3196" s="606" t="s">
        <v>18</v>
      </c>
      <c r="O3196" s="607"/>
      <c r="P3196" s="202">
        <v>30000</v>
      </c>
      <c r="Q3196" s="203" t="s">
        <v>18</v>
      </c>
      <c r="R3196" s="203" t="s">
        <v>18</v>
      </c>
      <c r="S3196" s="606" t="s">
        <v>18</v>
      </c>
      <c r="T3196" s="607"/>
      <c r="U3196" s="606" t="s">
        <v>18</v>
      </c>
      <c r="V3196" s="607"/>
      <c r="W3196" s="203" t="s">
        <v>18</v>
      </c>
      <c r="X3196" s="203" t="s">
        <v>18</v>
      </c>
      <c r="Y3196" s="203" t="s">
        <v>18</v>
      </c>
      <c r="Z3196" s="256">
        <v>30000</v>
      </c>
    </row>
    <row r="3197" spans="2:26" x14ac:dyDescent="0.25">
      <c r="B3197" s="619"/>
      <c r="C3197" s="602"/>
      <c r="D3197" s="612"/>
      <c r="E3197" s="602"/>
      <c r="F3197" s="608" t="s">
        <v>99</v>
      </c>
      <c r="G3197" s="609"/>
      <c r="H3197" s="607"/>
      <c r="I3197" s="606" t="s">
        <v>18</v>
      </c>
      <c r="J3197" s="609"/>
      <c r="K3197" s="607"/>
      <c r="L3197" s="203" t="s">
        <v>18</v>
      </c>
      <c r="M3197" s="203" t="s">
        <v>18</v>
      </c>
      <c r="N3197" s="606" t="s">
        <v>18</v>
      </c>
      <c r="O3197" s="607"/>
      <c r="P3197" s="203" t="s">
        <v>18</v>
      </c>
      <c r="Q3197" s="202">
        <v>5000</v>
      </c>
      <c r="R3197" s="203" t="s">
        <v>18</v>
      </c>
      <c r="S3197" s="606" t="s">
        <v>18</v>
      </c>
      <c r="T3197" s="607"/>
      <c r="U3197" s="606" t="s">
        <v>18</v>
      </c>
      <c r="V3197" s="607"/>
      <c r="W3197" s="203" t="s">
        <v>18</v>
      </c>
      <c r="X3197" s="203" t="s">
        <v>18</v>
      </c>
      <c r="Y3197" s="203" t="s">
        <v>18</v>
      </c>
      <c r="Z3197" s="256">
        <v>5000</v>
      </c>
    </row>
    <row r="3198" spans="2:26" x14ac:dyDescent="0.25">
      <c r="B3198" s="619"/>
      <c r="C3198" s="602"/>
      <c r="D3198" s="612"/>
      <c r="E3198" s="602"/>
      <c r="F3198" s="608" t="s">
        <v>100</v>
      </c>
      <c r="G3198" s="609"/>
      <c r="H3198" s="607"/>
      <c r="I3198" s="606" t="s">
        <v>18</v>
      </c>
      <c r="J3198" s="609"/>
      <c r="K3198" s="607"/>
      <c r="L3198" s="203" t="s">
        <v>18</v>
      </c>
      <c r="M3198" s="203" t="s">
        <v>18</v>
      </c>
      <c r="N3198" s="606" t="s">
        <v>18</v>
      </c>
      <c r="O3198" s="607"/>
      <c r="P3198" s="203" t="s">
        <v>18</v>
      </c>
      <c r="Q3198" s="202">
        <v>5000</v>
      </c>
      <c r="R3198" s="203" t="s">
        <v>18</v>
      </c>
      <c r="S3198" s="606" t="s">
        <v>18</v>
      </c>
      <c r="T3198" s="607"/>
      <c r="U3198" s="606" t="s">
        <v>18</v>
      </c>
      <c r="V3198" s="607"/>
      <c r="W3198" s="203" t="s">
        <v>18</v>
      </c>
      <c r="X3198" s="203" t="s">
        <v>18</v>
      </c>
      <c r="Y3198" s="203" t="s">
        <v>18</v>
      </c>
      <c r="Z3198" s="256">
        <v>5000</v>
      </c>
    </row>
    <row r="3199" spans="2:26" x14ac:dyDescent="0.25">
      <c r="B3199" s="619"/>
      <c r="C3199" s="602"/>
      <c r="D3199" s="612"/>
      <c r="E3199" s="602"/>
      <c r="F3199" s="608" t="s">
        <v>101</v>
      </c>
      <c r="G3199" s="609"/>
      <c r="H3199" s="607"/>
      <c r="I3199" s="606" t="s">
        <v>18</v>
      </c>
      <c r="J3199" s="609"/>
      <c r="K3199" s="607"/>
      <c r="L3199" s="203" t="s">
        <v>18</v>
      </c>
      <c r="M3199" s="203" t="s">
        <v>18</v>
      </c>
      <c r="N3199" s="606" t="s">
        <v>18</v>
      </c>
      <c r="O3199" s="607"/>
      <c r="P3199" s="203" t="s">
        <v>18</v>
      </c>
      <c r="Q3199" s="202">
        <v>5000</v>
      </c>
      <c r="R3199" s="203" t="s">
        <v>18</v>
      </c>
      <c r="S3199" s="606" t="s">
        <v>18</v>
      </c>
      <c r="T3199" s="607"/>
      <c r="U3199" s="606" t="s">
        <v>18</v>
      </c>
      <c r="V3199" s="607"/>
      <c r="W3199" s="203" t="s">
        <v>18</v>
      </c>
      <c r="X3199" s="203" t="s">
        <v>18</v>
      </c>
      <c r="Y3199" s="203" t="s">
        <v>18</v>
      </c>
      <c r="Z3199" s="256">
        <v>5000</v>
      </c>
    </row>
    <row r="3200" spans="2:26" x14ac:dyDescent="0.25">
      <c r="B3200" s="619"/>
      <c r="C3200" s="602"/>
      <c r="D3200" s="612"/>
      <c r="E3200" s="602"/>
      <c r="F3200" s="608" t="s">
        <v>102</v>
      </c>
      <c r="G3200" s="609"/>
      <c r="H3200" s="607"/>
      <c r="I3200" s="606" t="s">
        <v>18</v>
      </c>
      <c r="J3200" s="609"/>
      <c r="K3200" s="607"/>
      <c r="L3200" s="203" t="s">
        <v>18</v>
      </c>
      <c r="M3200" s="203" t="s">
        <v>18</v>
      </c>
      <c r="N3200" s="606" t="s">
        <v>18</v>
      </c>
      <c r="O3200" s="607"/>
      <c r="P3200" s="203" t="s">
        <v>18</v>
      </c>
      <c r="Q3200" s="202">
        <v>5000</v>
      </c>
      <c r="R3200" s="203" t="s">
        <v>18</v>
      </c>
      <c r="S3200" s="606" t="s">
        <v>18</v>
      </c>
      <c r="T3200" s="607"/>
      <c r="U3200" s="606" t="s">
        <v>18</v>
      </c>
      <c r="V3200" s="607"/>
      <c r="W3200" s="203" t="s">
        <v>18</v>
      </c>
      <c r="X3200" s="203" t="s">
        <v>18</v>
      </c>
      <c r="Y3200" s="203" t="s">
        <v>18</v>
      </c>
      <c r="Z3200" s="256">
        <v>5000</v>
      </c>
    </row>
    <row r="3201" spans="2:26" x14ac:dyDescent="0.25">
      <c r="B3201" s="619"/>
      <c r="C3201" s="602"/>
      <c r="D3201" s="612"/>
      <c r="E3201" s="602"/>
      <c r="F3201" s="608" t="s">
        <v>103</v>
      </c>
      <c r="G3201" s="609"/>
      <c r="H3201" s="607"/>
      <c r="I3201" s="606" t="s">
        <v>18</v>
      </c>
      <c r="J3201" s="609"/>
      <c r="K3201" s="607"/>
      <c r="L3201" s="203" t="s">
        <v>18</v>
      </c>
      <c r="M3201" s="203" t="s">
        <v>18</v>
      </c>
      <c r="N3201" s="606" t="s">
        <v>18</v>
      </c>
      <c r="O3201" s="607"/>
      <c r="P3201" s="203" t="s">
        <v>18</v>
      </c>
      <c r="Q3201" s="203" t="s">
        <v>18</v>
      </c>
      <c r="R3201" s="203" t="s">
        <v>18</v>
      </c>
      <c r="S3201" s="606" t="s">
        <v>18</v>
      </c>
      <c r="T3201" s="607"/>
      <c r="U3201" s="610">
        <v>5000</v>
      </c>
      <c r="V3201" s="607"/>
      <c r="W3201" s="203" t="s">
        <v>18</v>
      </c>
      <c r="X3201" s="203" t="s">
        <v>18</v>
      </c>
      <c r="Y3201" s="203" t="s">
        <v>18</v>
      </c>
      <c r="Z3201" s="256">
        <v>5000</v>
      </c>
    </row>
    <row r="3202" spans="2:26" x14ac:dyDescent="0.25">
      <c r="B3202" s="619"/>
      <c r="C3202" s="602"/>
      <c r="D3202" s="612"/>
      <c r="E3202" s="602"/>
      <c r="F3202" s="608" t="s">
        <v>104</v>
      </c>
      <c r="G3202" s="609"/>
      <c r="H3202" s="607"/>
      <c r="I3202" s="606" t="s">
        <v>18</v>
      </c>
      <c r="J3202" s="609"/>
      <c r="K3202" s="607"/>
      <c r="L3202" s="203" t="s">
        <v>18</v>
      </c>
      <c r="M3202" s="203" t="s">
        <v>18</v>
      </c>
      <c r="N3202" s="606" t="s">
        <v>18</v>
      </c>
      <c r="O3202" s="607"/>
      <c r="P3202" s="203" t="s">
        <v>18</v>
      </c>
      <c r="Q3202" s="202">
        <v>5000</v>
      </c>
      <c r="R3202" s="203" t="s">
        <v>18</v>
      </c>
      <c r="S3202" s="606" t="s">
        <v>18</v>
      </c>
      <c r="T3202" s="607"/>
      <c r="U3202" s="606" t="s">
        <v>18</v>
      </c>
      <c r="V3202" s="607"/>
      <c r="W3202" s="203" t="s">
        <v>18</v>
      </c>
      <c r="X3202" s="203" t="s">
        <v>18</v>
      </c>
      <c r="Y3202" s="203" t="s">
        <v>18</v>
      </c>
      <c r="Z3202" s="256">
        <v>5000</v>
      </c>
    </row>
    <row r="3203" spans="2:26" x14ac:dyDescent="0.25">
      <c r="B3203" s="619"/>
      <c r="C3203" s="602"/>
      <c r="D3203" s="612"/>
      <c r="E3203" s="602"/>
      <c r="F3203" s="608" t="s">
        <v>105</v>
      </c>
      <c r="G3203" s="609"/>
      <c r="H3203" s="607"/>
      <c r="I3203" s="606" t="s">
        <v>18</v>
      </c>
      <c r="J3203" s="609"/>
      <c r="K3203" s="607"/>
      <c r="L3203" s="203" t="s">
        <v>18</v>
      </c>
      <c r="M3203" s="203" t="s">
        <v>18</v>
      </c>
      <c r="N3203" s="606" t="s">
        <v>18</v>
      </c>
      <c r="O3203" s="607"/>
      <c r="P3203" s="203" t="s">
        <v>18</v>
      </c>
      <c r="Q3203" s="203" t="s">
        <v>18</v>
      </c>
      <c r="R3203" s="203" t="s">
        <v>18</v>
      </c>
      <c r="S3203" s="606" t="s">
        <v>18</v>
      </c>
      <c r="T3203" s="607"/>
      <c r="U3203" s="606" t="s">
        <v>18</v>
      </c>
      <c r="V3203" s="607"/>
      <c r="W3203" s="203" t="s">
        <v>18</v>
      </c>
      <c r="X3203" s="203" t="s">
        <v>18</v>
      </c>
      <c r="Y3203" s="202">
        <v>500000</v>
      </c>
      <c r="Z3203" s="256">
        <v>500000</v>
      </c>
    </row>
    <row r="3204" spans="2:26" x14ac:dyDescent="0.25">
      <c r="B3204" s="619"/>
      <c r="C3204" s="602"/>
      <c r="D3204" s="612"/>
      <c r="E3204" s="602"/>
      <c r="F3204" s="608" t="s">
        <v>106</v>
      </c>
      <c r="G3204" s="609"/>
      <c r="H3204" s="607"/>
      <c r="I3204" s="606" t="s">
        <v>18</v>
      </c>
      <c r="J3204" s="609"/>
      <c r="K3204" s="607"/>
      <c r="L3204" s="203" t="s">
        <v>18</v>
      </c>
      <c r="M3204" s="202">
        <v>10000</v>
      </c>
      <c r="N3204" s="606" t="s">
        <v>18</v>
      </c>
      <c r="O3204" s="607"/>
      <c r="P3204" s="203" t="s">
        <v>18</v>
      </c>
      <c r="Q3204" s="203" t="s">
        <v>18</v>
      </c>
      <c r="R3204" s="203" t="s">
        <v>18</v>
      </c>
      <c r="S3204" s="606" t="s">
        <v>18</v>
      </c>
      <c r="T3204" s="607"/>
      <c r="U3204" s="606" t="s">
        <v>18</v>
      </c>
      <c r="V3204" s="607"/>
      <c r="W3204" s="203" t="s">
        <v>18</v>
      </c>
      <c r="X3204" s="203" t="s">
        <v>18</v>
      </c>
      <c r="Y3204" s="203" t="s">
        <v>18</v>
      </c>
      <c r="Z3204" s="256">
        <v>10000</v>
      </c>
    </row>
    <row r="3205" spans="2:26" x14ac:dyDescent="0.25">
      <c r="B3205" s="619"/>
      <c r="C3205" s="602"/>
      <c r="D3205" s="612"/>
      <c r="E3205" s="602"/>
      <c r="F3205" s="608" t="s">
        <v>107</v>
      </c>
      <c r="G3205" s="609"/>
      <c r="H3205" s="607"/>
      <c r="I3205" s="606" t="s">
        <v>18</v>
      </c>
      <c r="J3205" s="609"/>
      <c r="K3205" s="607"/>
      <c r="L3205" s="203" t="s">
        <v>18</v>
      </c>
      <c r="M3205" s="203" t="s">
        <v>18</v>
      </c>
      <c r="N3205" s="606" t="s">
        <v>18</v>
      </c>
      <c r="O3205" s="607"/>
      <c r="P3205" s="203" t="s">
        <v>18</v>
      </c>
      <c r="Q3205" s="203" t="s">
        <v>18</v>
      </c>
      <c r="R3205" s="203" t="s">
        <v>18</v>
      </c>
      <c r="S3205" s="606" t="s">
        <v>18</v>
      </c>
      <c r="T3205" s="607"/>
      <c r="U3205" s="606" t="s">
        <v>18</v>
      </c>
      <c r="V3205" s="607"/>
      <c r="W3205" s="202">
        <v>198000</v>
      </c>
      <c r="X3205" s="203" t="s">
        <v>18</v>
      </c>
      <c r="Y3205" s="203" t="s">
        <v>18</v>
      </c>
      <c r="Z3205" s="256">
        <v>198000</v>
      </c>
    </row>
    <row r="3206" spans="2:26" x14ac:dyDescent="0.25">
      <c r="B3206" s="619"/>
      <c r="C3206" s="602"/>
      <c r="D3206" s="612"/>
      <c r="E3206" s="602"/>
      <c r="F3206" s="608" t="s">
        <v>108</v>
      </c>
      <c r="G3206" s="609"/>
      <c r="H3206" s="607"/>
      <c r="I3206" s="606" t="s">
        <v>18</v>
      </c>
      <c r="J3206" s="609"/>
      <c r="K3206" s="607"/>
      <c r="L3206" s="203" t="s">
        <v>18</v>
      </c>
      <c r="M3206" s="203" t="s">
        <v>18</v>
      </c>
      <c r="N3206" s="606" t="s">
        <v>18</v>
      </c>
      <c r="O3206" s="607"/>
      <c r="P3206" s="203" t="s">
        <v>18</v>
      </c>
      <c r="Q3206" s="202">
        <v>5000</v>
      </c>
      <c r="R3206" s="203" t="s">
        <v>18</v>
      </c>
      <c r="S3206" s="606" t="s">
        <v>18</v>
      </c>
      <c r="T3206" s="607"/>
      <c r="U3206" s="606" t="s">
        <v>18</v>
      </c>
      <c r="V3206" s="607"/>
      <c r="W3206" s="203" t="s">
        <v>18</v>
      </c>
      <c r="X3206" s="203" t="s">
        <v>18</v>
      </c>
      <c r="Y3206" s="203" t="s">
        <v>18</v>
      </c>
      <c r="Z3206" s="256">
        <v>5000</v>
      </c>
    </row>
    <row r="3207" spans="2:26" x14ac:dyDescent="0.25">
      <c r="B3207" s="619"/>
      <c r="C3207" s="602"/>
      <c r="D3207" s="612"/>
      <c r="E3207" s="602"/>
      <c r="F3207" s="608" t="s">
        <v>109</v>
      </c>
      <c r="G3207" s="609"/>
      <c r="H3207" s="607"/>
      <c r="I3207" s="606" t="s">
        <v>18</v>
      </c>
      <c r="J3207" s="609"/>
      <c r="K3207" s="607"/>
      <c r="L3207" s="203" t="s">
        <v>18</v>
      </c>
      <c r="M3207" s="203" t="s">
        <v>18</v>
      </c>
      <c r="N3207" s="606" t="s">
        <v>18</v>
      </c>
      <c r="O3207" s="607"/>
      <c r="P3207" s="202">
        <v>15000</v>
      </c>
      <c r="Q3207" s="203" t="s">
        <v>18</v>
      </c>
      <c r="R3207" s="203" t="s">
        <v>18</v>
      </c>
      <c r="S3207" s="606" t="s">
        <v>18</v>
      </c>
      <c r="T3207" s="607"/>
      <c r="U3207" s="606" t="s">
        <v>18</v>
      </c>
      <c r="V3207" s="607"/>
      <c r="W3207" s="203" t="s">
        <v>18</v>
      </c>
      <c r="X3207" s="203" t="s">
        <v>18</v>
      </c>
      <c r="Y3207" s="203" t="s">
        <v>18</v>
      </c>
      <c r="Z3207" s="256">
        <v>15000</v>
      </c>
    </row>
    <row r="3208" spans="2:26" x14ac:dyDescent="0.25">
      <c r="B3208" s="619"/>
      <c r="C3208" s="602"/>
      <c r="D3208" s="612"/>
      <c r="E3208" s="602"/>
      <c r="F3208" s="608" t="s">
        <v>110</v>
      </c>
      <c r="G3208" s="609"/>
      <c r="H3208" s="607"/>
      <c r="I3208" s="606" t="s">
        <v>18</v>
      </c>
      <c r="J3208" s="609"/>
      <c r="K3208" s="607"/>
      <c r="L3208" s="203" t="s">
        <v>18</v>
      </c>
      <c r="M3208" s="203" t="s">
        <v>18</v>
      </c>
      <c r="N3208" s="606" t="s">
        <v>18</v>
      </c>
      <c r="O3208" s="607"/>
      <c r="P3208" s="203" t="s">
        <v>18</v>
      </c>
      <c r="Q3208" s="202">
        <v>5000</v>
      </c>
      <c r="R3208" s="203" t="s">
        <v>18</v>
      </c>
      <c r="S3208" s="606" t="s">
        <v>18</v>
      </c>
      <c r="T3208" s="607"/>
      <c r="U3208" s="606" t="s">
        <v>18</v>
      </c>
      <c r="V3208" s="607"/>
      <c r="W3208" s="203" t="s">
        <v>18</v>
      </c>
      <c r="X3208" s="203" t="s">
        <v>18</v>
      </c>
      <c r="Y3208" s="203" t="s">
        <v>18</v>
      </c>
      <c r="Z3208" s="256">
        <v>5000</v>
      </c>
    </row>
    <row r="3209" spans="2:26" x14ac:dyDescent="0.25">
      <c r="B3209" s="619"/>
      <c r="C3209" s="602"/>
      <c r="D3209" s="612"/>
      <c r="E3209" s="602"/>
      <c r="F3209" s="608" t="s">
        <v>111</v>
      </c>
      <c r="G3209" s="609"/>
      <c r="H3209" s="607"/>
      <c r="I3209" s="606" t="s">
        <v>18</v>
      </c>
      <c r="J3209" s="609"/>
      <c r="K3209" s="607"/>
      <c r="L3209" s="203" t="s">
        <v>18</v>
      </c>
      <c r="M3209" s="203" t="s">
        <v>18</v>
      </c>
      <c r="N3209" s="606" t="s">
        <v>18</v>
      </c>
      <c r="O3209" s="607"/>
      <c r="P3209" s="203" t="s">
        <v>18</v>
      </c>
      <c r="Q3209" s="202">
        <v>5000</v>
      </c>
      <c r="R3209" s="203" t="s">
        <v>18</v>
      </c>
      <c r="S3209" s="606" t="s">
        <v>18</v>
      </c>
      <c r="T3209" s="607"/>
      <c r="U3209" s="606" t="s">
        <v>18</v>
      </c>
      <c r="V3209" s="607"/>
      <c r="W3209" s="203" t="s">
        <v>18</v>
      </c>
      <c r="X3209" s="203" t="s">
        <v>18</v>
      </c>
      <c r="Y3209" s="203" t="s">
        <v>18</v>
      </c>
      <c r="Z3209" s="256">
        <v>5000</v>
      </c>
    </row>
    <row r="3210" spans="2:26" x14ac:dyDescent="0.25">
      <c r="B3210" s="619"/>
      <c r="C3210" s="602"/>
      <c r="D3210" s="612"/>
      <c r="E3210" s="602"/>
      <c r="F3210" s="608" t="s">
        <v>112</v>
      </c>
      <c r="G3210" s="609"/>
      <c r="H3210" s="607"/>
      <c r="I3210" s="606" t="s">
        <v>18</v>
      </c>
      <c r="J3210" s="609"/>
      <c r="K3210" s="607"/>
      <c r="L3210" s="203" t="s">
        <v>18</v>
      </c>
      <c r="M3210" s="203" t="s">
        <v>18</v>
      </c>
      <c r="N3210" s="606" t="s">
        <v>18</v>
      </c>
      <c r="O3210" s="607"/>
      <c r="P3210" s="203" t="s">
        <v>18</v>
      </c>
      <c r="Q3210" s="203" t="s">
        <v>18</v>
      </c>
      <c r="R3210" s="203" t="s">
        <v>18</v>
      </c>
      <c r="S3210" s="606" t="s">
        <v>18</v>
      </c>
      <c r="T3210" s="607"/>
      <c r="U3210" s="610">
        <v>5000</v>
      </c>
      <c r="V3210" s="607"/>
      <c r="W3210" s="203" t="s">
        <v>18</v>
      </c>
      <c r="X3210" s="203" t="s">
        <v>18</v>
      </c>
      <c r="Y3210" s="203" t="s">
        <v>18</v>
      </c>
      <c r="Z3210" s="256">
        <v>5000</v>
      </c>
    </row>
    <row r="3211" spans="2:26" s="207" customFormat="1" x14ac:dyDescent="0.25">
      <c r="B3211" s="619"/>
      <c r="C3211" s="602"/>
      <c r="D3211" s="612"/>
      <c r="E3211" s="602"/>
      <c r="F3211" s="250"/>
      <c r="G3211" s="249"/>
      <c r="H3211" s="249"/>
      <c r="I3211" s="251"/>
      <c r="J3211" s="249"/>
      <c r="K3211" s="249"/>
      <c r="L3211" s="251"/>
      <c r="M3211" s="251"/>
      <c r="N3211" s="251"/>
      <c r="O3211" s="249"/>
      <c r="P3211" s="251"/>
      <c r="Q3211" s="251"/>
      <c r="R3211" s="252"/>
      <c r="S3211" s="251"/>
      <c r="T3211" s="249"/>
      <c r="U3211" s="251"/>
      <c r="V3211" s="249"/>
      <c r="W3211" s="251"/>
      <c r="X3211" s="251"/>
      <c r="Y3211" s="252"/>
      <c r="Z3211" s="252"/>
    </row>
    <row r="3212" spans="2:26" s="207" customFormat="1" x14ac:dyDescent="0.25">
      <c r="B3212" s="619"/>
      <c r="C3212" s="602"/>
      <c r="D3212" s="612"/>
      <c r="E3212" s="602"/>
      <c r="F3212" s="250"/>
      <c r="G3212" s="249"/>
      <c r="H3212" s="249"/>
      <c r="I3212" s="251"/>
      <c r="J3212" s="249"/>
      <c r="K3212" s="249"/>
      <c r="L3212" s="251"/>
      <c r="M3212" s="251"/>
      <c r="N3212" s="251"/>
      <c r="O3212" s="249"/>
      <c r="P3212" s="251"/>
      <c r="Q3212" s="251"/>
      <c r="R3212" s="252"/>
      <c r="S3212" s="251"/>
      <c r="T3212" s="249"/>
      <c r="U3212" s="251"/>
      <c r="V3212" s="249"/>
      <c r="W3212" s="251"/>
      <c r="X3212" s="251"/>
      <c r="Y3212" s="252"/>
      <c r="Z3212" s="252"/>
    </row>
    <row r="3213" spans="2:26" s="207" customFormat="1" x14ac:dyDescent="0.25">
      <c r="B3213" s="619"/>
      <c r="C3213" s="602"/>
      <c r="D3213" s="612"/>
      <c r="E3213" s="602"/>
      <c r="F3213" s="250"/>
      <c r="G3213" s="249"/>
      <c r="H3213" s="249"/>
      <c r="I3213" s="251"/>
      <c r="J3213" s="249"/>
      <c r="K3213" s="249"/>
      <c r="L3213" s="251"/>
      <c r="M3213" s="251"/>
      <c r="N3213" s="251"/>
      <c r="O3213" s="249"/>
      <c r="P3213" s="251"/>
      <c r="Q3213" s="251"/>
      <c r="R3213" s="252"/>
      <c r="S3213" s="251"/>
      <c r="T3213" s="249"/>
      <c r="U3213" s="251"/>
      <c r="V3213" s="249"/>
      <c r="W3213" s="251"/>
      <c r="X3213" s="251"/>
      <c r="Y3213" s="252"/>
      <c r="Z3213" s="252"/>
    </row>
    <row r="3214" spans="2:26" x14ac:dyDescent="0.25">
      <c r="B3214" s="619"/>
      <c r="C3214" s="602"/>
      <c r="D3214" s="612"/>
      <c r="E3214" s="602"/>
      <c r="F3214" s="608" t="s">
        <v>113</v>
      </c>
      <c r="G3214" s="609"/>
      <c r="H3214" s="607"/>
      <c r="I3214" s="606" t="s">
        <v>18</v>
      </c>
      <c r="J3214" s="609"/>
      <c r="K3214" s="607"/>
      <c r="L3214" s="203" t="s">
        <v>18</v>
      </c>
      <c r="M3214" s="203" t="s">
        <v>18</v>
      </c>
      <c r="N3214" s="606" t="s">
        <v>18</v>
      </c>
      <c r="O3214" s="607"/>
      <c r="P3214" s="203" t="s">
        <v>18</v>
      </c>
      <c r="Q3214" s="203" t="s">
        <v>18</v>
      </c>
      <c r="R3214" s="203" t="s">
        <v>18</v>
      </c>
      <c r="S3214" s="606" t="s">
        <v>18</v>
      </c>
      <c r="T3214" s="607"/>
      <c r="U3214" s="610">
        <v>30000</v>
      </c>
      <c r="V3214" s="607"/>
      <c r="W3214" s="203" t="s">
        <v>18</v>
      </c>
      <c r="X3214" s="203" t="s">
        <v>18</v>
      </c>
      <c r="Y3214" s="203" t="s">
        <v>18</v>
      </c>
      <c r="Z3214" s="256">
        <v>30000</v>
      </c>
    </row>
    <row r="3215" spans="2:26" x14ac:dyDescent="0.25">
      <c r="B3215" s="619"/>
      <c r="C3215" s="602"/>
      <c r="D3215" s="612"/>
      <c r="E3215" s="602"/>
      <c r="F3215" s="608" t="s">
        <v>114</v>
      </c>
      <c r="G3215" s="609"/>
      <c r="H3215" s="607"/>
      <c r="I3215" s="606" t="s">
        <v>18</v>
      </c>
      <c r="J3215" s="609"/>
      <c r="K3215" s="607"/>
      <c r="L3215" s="203" t="s">
        <v>18</v>
      </c>
      <c r="M3215" s="203" t="s">
        <v>18</v>
      </c>
      <c r="N3215" s="606" t="s">
        <v>18</v>
      </c>
      <c r="O3215" s="607"/>
      <c r="P3215" s="202">
        <v>25000</v>
      </c>
      <c r="Q3215" s="203" t="s">
        <v>18</v>
      </c>
      <c r="R3215" s="203" t="s">
        <v>18</v>
      </c>
      <c r="S3215" s="606" t="s">
        <v>18</v>
      </c>
      <c r="T3215" s="607"/>
      <c r="U3215" s="606" t="s">
        <v>18</v>
      </c>
      <c r="V3215" s="607"/>
      <c r="W3215" s="203" t="s">
        <v>18</v>
      </c>
      <c r="X3215" s="203" t="s">
        <v>18</v>
      </c>
      <c r="Y3215" s="203" t="s">
        <v>18</v>
      </c>
      <c r="Z3215" s="256">
        <v>25000</v>
      </c>
    </row>
    <row r="3216" spans="2:26" x14ac:dyDescent="0.25">
      <c r="B3216" s="619"/>
      <c r="C3216" s="602"/>
      <c r="D3216" s="612"/>
      <c r="E3216" s="602"/>
      <c r="F3216" s="608" t="s">
        <v>115</v>
      </c>
      <c r="G3216" s="609"/>
      <c r="H3216" s="607"/>
      <c r="I3216" s="606" t="s">
        <v>18</v>
      </c>
      <c r="J3216" s="609"/>
      <c r="K3216" s="607"/>
      <c r="L3216" s="203" t="s">
        <v>18</v>
      </c>
      <c r="M3216" s="203" t="s">
        <v>18</v>
      </c>
      <c r="N3216" s="606" t="s">
        <v>18</v>
      </c>
      <c r="O3216" s="607"/>
      <c r="P3216" s="203" t="s">
        <v>18</v>
      </c>
      <c r="Q3216" s="202">
        <v>15000</v>
      </c>
      <c r="R3216" s="203" t="s">
        <v>18</v>
      </c>
      <c r="S3216" s="606" t="s">
        <v>18</v>
      </c>
      <c r="T3216" s="607"/>
      <c r="U3216" s="606" t="s">
        <v>18</v>
      </c>
      <c r="V3216" s="607"/>
      <c r="W3216" s="203" t="s">
        <v>18</v>
      </c>
      <c r="X3216" s="203" t="s">
        <v>18</v>
      </c>
      <c r="Y3216" s="203" t="s">
        <v>18</v>
      </c>
      <c r="Z3216" s="256">
        <v>15000</v>
      </c>
    </row>
    <row r="3217" spans="2:26" x14ac:dyDescent="0.25">
      <c r="B3217" s="619"/>
      <c r="C3217" s="602"/>
      <c r="D3217" s="612"/>
      <c r="E3217" s="602"/>
      <c r="F3217" s="608" t="s">
        <v>116</v>
      </c>
      <c r="G3217" s="609"/>
      <c r="H3217" s="607"/>
      <c r="I3217" s="606" t="s">
        <v>18</v>
      </c>
      <c r="J3217" s="609"/>
      <c r="K3217" s="607"/>
      <c r="L3217" s="203" t="s">
        <v>18</v>
      </c>
      <c r="M3217" s="203" t="s">
        <v>18</v>
      </c>
      <c r="N3217" s="606" t="s">
        <v>18</v>
      </c>
      <c r="O3217" s="607"/>
      <c r="P3217" s="203" t="s">
        <v>18</v>
      </c>
      <c r="Q3217" s="203" t="s">
        <v>18</v>
      </c>
      <c r="R3217" s="203" t="s">
        <v>18</v>
      </c>
      <c r="S3217" s="606" t="s">
        <v>18</v>
      </c>
      <c r="T3217" s="607"/>
      <c r="U3217" s="606" t="s">
        <v>18</v>
      </c>
      <c r="V3217" s="607"/>
      <c r="W3217" s="202">
        <v>3000</v>
      </c>
      <c r="X3217" s="203" t="s">
        <v>18</v>
      </c>
      <c r="Y3217" s="203" t="s">
        <v>18</v>
      </c>
      <c r="Z3217" s="256">
        <v>3000</v>
      </c>
    </row>
    <row r="3218" spans="2:26" x14ac:dyDescent="0.25">
      <c r="B3218" s="619"/>
      <c r="C3218" s="602"/>
      <c r="D3218" s="612"/>
      <c r="E3218" s="602"/>
      <c r="F3218" s="608" t="s">
        <v>117</v>
      </c>
      <c r="G3218" s="609"/>
      <c r="H3218" s="607"/>
      <c r="I3218" s="606" t="s">
        <v>18</v>
      </c>
      <c r="J3218" s="609"/>
      <c r="K3218" s="607"/>
      <c r="L3218" s="203" t="s">
        <v>18</v>
      </c>
      <c r="M3218" s="203" t="s">
        <v>18</v>
      </c>
      <c r="N3218" s="606" t="s">
        <v>18</v>
      </c>
      <c r="O3218" s="607"/>
      <c r="P3218" s="203" t="s">
        <v>18</v>
      </c>
      <c r="Q3218" s="203" t="s">
        <v>18</v>
      </c>
      <c r="R3218" s="203" t="s">
        <v>18</v>
      </c>
      <c r="S3218" s="606" t="s">
        <v>18</v>
      </c>
      <c r="T3218" s="607"/>
      <c r="U3218" s="610">
        <v>5000</v>
      </c>
      <c r="V3218" s="607"/>
      <c r="W3218" s="203" t="s">
        <v>18</v>
      </c>
      <c r="X3218" s="203" t="s">
        <v>18</v>
      </c>
      <c r="Y3218" s="203" t="s">
        <v>18</v>
      </c>
      <c r="Z3218" s="256">
        <v>5000</v>
      </c>
    </row>
    <row r="3219" spans="2:26" x14ac:dyDescent="0.25">
      <c r="B3219" s="619"/>
      <c r="C3219" s="602"/>
      <c r="D3219" s="612"/>
      <c r="E3219" s="602"/>
      <c r="F3219" s="608" t="s">
        <v>118</v>
      </c>
      <c r="G3219" s="609"/>
      <c r="H3219" s="607"/>
      <c r="I3219" s="606" t="s">
        <v>18</v>
      </c>
      <c r="J3219" s="609"/>
      <c r="K3219" s="607"/>
      <c r="L3219" s="203" t="s">
        <v>18</v>
      </c>
      <c r="M3219" s="203" t="s">
        <v>18</v>
      </c>
      <c r="N3219" s="606" t="s">
        <v>18</v>
      </c>
      <c r="O3219" s="607"/>
      <c r="P3219" s="203" t="s">
        <v>18</v>
      </c>
      <c r="Q3219" s="203" t="s">
        <v>18</v>
      </c>
      <c r="R3219" s="203" t="s">
        <v>18</v>
      </c>
      <c r="S3219" s="606" t="s">
        <v>18</v>
      </c>
      <c r="T3219" s="607"/>
      <c r="U3219" s="606" t="s">
        <v>18</v>
      </c>
      <c r="V3219" s="607"/>
      <c r="W3219" s="202">
        <v>3000</v>
      </c>
      <c r="X3219" s="203" t="s">
        <v>18</v>
      </c>
      <c r="Y3219" s="203" t="s">
        <v>18</v>
      </c>
      <c r="Z3219" s="256">
        <v>3000</v>
      </c>
    </row>
    <row r="3220" spans="2:26" x14ac:dyDescent="0.25">
      <c r="B3220" s="619"/>
      <c r="C3220" s="602"/>
      <c r="D3220" s="612"/>
      <c r="E3220" s="602"/>
      <c r="F3220" s="608" t="s">
        <v>119</v>
      </c>
      <c r="G3220" s="609"/>
      <c r="H3220" s="607"/>
      <c r="I3220" s="606" t="s">
        <v>18</v>
      </c>
      <c r="J3220" s="609"/>
      <c r="K3220" s="607"/>
      <c r="L3220" s="203" t="s">
        <v>18</v>
      </c>
      <c r="M3220" s="203" t="s">
        <v>18</v>
      </c>
      <c r="N3220" s="606" t="s">
        <v>18</v>
      </c>
      <c r="O3220" s="607"/>
      <c r="P3220" s="203" t="s">
        <v>18</v>
      </c>
      <c r="Q3220" s="203" t="s">
        <v>18</v>
      </c>
      <c r="R3220" s="203" t="s">
        <v>18</v>
      </c>
      <c r="S3220" s="606" t="s">
        <v>18</v>
      </c>
      <c r="T3220" s="607"/>
      <c r="U3220" s="606" t="s">
        <v>18</v>
      </c>
      <c r="V3220" s="607"/>
      <c r="W3220" s="202">
        <v>1000</v>
      </c>
      <c r="X3220" s="203" t="s">
        <v>18</v>
      </c>
      <c r="Y3220" s="203" t="s">
        <v>18</v>
      </c>
      <c r="Z3220" s="256">
        <v>1000</v>
      </c>
    </row>
    <row r="3221" spans="2:26" x14ac:dyDescent="0.25">
      <c r="B3221" s="619"/>
      <c r="C3221" s="602"/>
      <c r="D3221" s="612"/>
      <c r="E3221" s="602"/>
      <c r="F3221" s="608" t="s">
        <v>120</v>
      </c>
      <c r="G3221" s="609"/>
      <c r="H3221" s="607"/>
      <c r="I3221" s="606" t="s">
        <v>18</v>
      </c>
      <c r="J3221" s="609"/>
      <c r="K3221" s="607"/>
      <c r="L3221" s="203" t="s">
        <v>18</v>
      </c>
      <c r="M3221" s="203" t="s">
        <v>18</v>
      </c>
      <c r="N3221" s="606" t="s">
        <v>18</v>
      </c>
      <c r="O3221" s="607"/>
      <c r="P3221" s="203" t="s">
        <v>18</v>
      </c>
      <c r="Q3221" s="203" t="s">
        <v>18</v>
      </c>
      <c r="R3221" s="203" t="s">
        <v>18</v>
      </c>
      <c r="S3221" s="606" t="s">
        <v>18</v>
      </c>
      <c r="T3221" s="607"/>
      <c r="U3221" s="610">
        <v>5000</v>
      </c>
      <c r="V3221" s="607"/>
      <c r="W3221" s="203" t="s">
        <v>18</v>
      </c>
      <c r="X3221" s="203" t="s">
        <v>18</v>
      </c>
      <c r="Y3221" s="203" t="s">
        <v>18</v>
      </c>
      <c r="Z3221" s="256">
        <v>5000</v>
      </c>
    </row>
    <row r="3222" spans="2:26" x14ac:dyDescent="0.25">
      <c r="B3222" s="619"/>
      <c r="C3222" s="602"/>
      <c r="D3222" s="612"/>
      <c r="E3222" s="602"/>
      <c r="F3222" s="608" t="s">
        <v>121</v>
      </c>
      <c r="G3222" s="609"/>
      <c r="H3222" s="607"/>
      <c r="I3222" s="606" t="s">
        <v>18</v>
      </c>
      <c r="J3222" s="609"/>
      <c r="K3222" s="607"/>
      <c r="L3222" s="203" t="s">
        <v>18</v>
      </c>
      <c r="M3222" s="203" t="s">
        <v>18</v>
      </c>
      <c r="N3222" s="606" t="s">
        <v>18</v>
      </c>
      <c r="O3222" s="607"/>
      <c r="P3222" s="203" t="s">
        <v>18</v>
      </c>
      <c r="Q3222" s="203" t="s">
        <v>18</v>
      </c>
      <c r="R3222" s="203" t="s">
        <v>18</v>
      </c>
      <c r="S3222" s="606" t="s">
        <v>18</v>
      </c>
      <c r="T3222" s="607"/>
      <c r="U3222" s="606" t="s">
        <v>18</v>
      </c>
      <c r="V3222" s="607"/>
      <c r="W3222" s="202">
        <v>5000</v>
      </c>
      <c r="X3222" s="203" t="s">
        <v>18</v>
      </c>
      <c r="Y3222" s="203" t="s">
        <v>18</v>
      </c>
      <c r="Z3222" s="256">
        <v>5000</v>
      </c>
    </row>
    <row r="3223" spans="2:26" x14ac:dyDescent="0.25">
      <c r="B3223" s="619"/>
      <c r="C3223" s="602"/>
      <c r="D3223" s="612"/>
      <c r="E3223" s="602"/>
      <c r="F3223" s="608" t="s">
        <v>122</v>
      </c>
      <c r="G3223" s="609"/>
      <c r="H3223" s="607"/>
      <c r="I3223" s="606" t="s">
        <v>18</v>
      </c>
      <c r="J3223" s="609"/>
      <c r="K3223" s="607"/>
      <c r="L3223" s="203" t="s">
        <v>18</v>
      </c>
      <c r="M3223" s="203" t="s">
        <v>18</v>
      </c>
      <c r="N3223" s="606" t="s">
        <v>18</v>
      </c>
      <c r="O3223" s="607"/>
      <c r="P3223" s="202">
        <v>25000</v>
      </c>
      <c r="Q3223" s="203" t="s">
        <v>18</v>
      </c>
      <c r="R3223" s="203" t="s">
        <v>18</v>
      </c>
      <c r="S3223" s="606" t="s">
        <v>18</v>
      </c>
      <c r="T3223" s="607"/>
      <c r="U3223" s="606" t="s">
        <v>18</v>
      </c>
      <c r="V3223" s="607"/>
      <c r="W3223" s="203" t="s">
        <v>18</v>
      </c>
      <c r="X3223" s="203" t="s">
        <v>18</v>
      </c>
      <c r="Y3223" s="203" t="s">
        <v>18</v>
      </c>
      <c r="Z3223" s="256">
        <v>25000</v>
      </c>
    </row>
    <row r="3224" spans="2:26" x14ac:dyDescent="0.25">
      <c r="B3224" s="619"/>
      <c r="C3224" s="602"/>
      <c r="D3224" s="612"/>
      <c r="E3224" s="602"/>
      <c r="F3224" s="608" t="s">
        <v>123</v>
      </c>
      <c r="G3224" s="609"/>
      <c r="H3224" s="607"/>
      <c r="I3224" s="606" t="s">
        <v>18</v>
      </c>
      <c r="J3224" s="609"/>
      <c r="K3224" s="607"/>
      <c r="L3224" s="203" t="s">
        <v>18</v>
      </c>
      <c r="M3224" s="203" t="s">
        <v>18</v>
      </c>
      <c r="N3224" s="606" t="s">
        <v>18</v>
      </c>
      <c r="O3224" s="607"/>
      <c r="P3224" s="203" t="s">
        <v>18</v>
      </c>
      <c r="Q3224" s="202">
        <v>5000</v>
      </c>
      <c r="R3224" s="203" t="s">
        <v>18</v>
      </c>
      <c r="S3224" s="606" t="s">
        <v>18</v>
      </c>
      <c r="T3224" s="607"/>
      <c r="U3224" s="606" t="s">
        <v>18</v>
      </c>
      <c r="V3224" s="607"/>
      <c r="W3224" s="203" t="s">
        <v>18</v>
      </c>
      <c r="X3224" s="203" t="s">
        <v>18</v>
      </c>
      <c r="Y3224" s="203" t="s">
        <v>18</v>
      </c>
      <c r="Z3224" s="256">
        <v>5000</v>
      </c>
    </row>
    <row r="3225" spans="2:26" x14ac:dyDescent="0.25">
      <c r="B3225" s="619"/>
      <c r="C3225" s="602"/>
      <c r="D3225" s="612"/>
      <c r="E3225" s="602"/>
      <c r="F3225" s="608" t="s">
        <v>124</v>
      </c>
      <c r="G3225" s="609"/>
      <c r="H3225" s="607"/>
      <c r="I3225" s="606" t="s">
        <v>18</v>
      </c>
      <c r="J3225" s="609"/>
      <c r="K3225" s="607"/>
      <c r="L3225" s="203" t="s">
        <v>18</v>
      </c>
      <c r="M3225" s="203" t="s">
        <v>18</v>
      </c>
      <c r="N3225" s="606" t="s">
        <v>18</v>
      </c>
      <c r="O3225" s="607"/>
      <c r="P3225" s="203" t="s">
        <v>18</v>
      </c>
      <c r="Q3225" s="202">
        <v>5000</v>
      </c>
      <c r="R3225" s="203" t="s">
        <v>18</v>
      </c>
      <c r="S3225" s="606" t="s">
        <v>18</v>
      </c>
      <c r="T3225" s="607"/>
      <c r="U3225" s="606" t="s">
        <v>18</v>
      </c>
      <c r="V3225" s="607"/>
      <c r="W3225" s="203" t="s">
        <v>18</v>
      </c>
      <c r="X3225" s="203" t="s">
        <v>18</v>
      </c>
      <c r="Y3225" s="203" t="s">
        <v>18</v>
      </c>
      <c r="Z3225" s="256">
        <v>5000</v>
      </c>
    </row>
    <row r="3226" spans="2:26" x14ac:dyDescent="0.25">
      <c r="B3226" s="619"/>
      <c r="C3226" s="602"/>
      <c r="D3226" s="612"/>
      <c r="E3226" s="602"/>
      <c r="F3226" s="608" t="s">
        <v>125</v>
      </c>
      <c r="G3226" s="609"/>
      <c r="H3226" s="607"/>
      <c r="I3226" s="606" t="s">
        <v>18</v>
      </c>
      <c r="J3226" s="609"/>
      <c r="K3226" s="607"/>
      <c r="L3226" s="203" t="s">
        <v>18</v>
      </c>
      <c r="M3226" s="203" t="s">
        <v>18</v>
      </c>
      <c r="N3226" s="606" t="s">
        <v>18</v>
      </c>
      <c r="O3226" s="607"/>
      <c r="P3226" s="203" t="s">
        <v>18</v>
      </c>
      <c r="Q3226" s="203" t="s">
        <v>18</v>
      </c>
      <c r="R3226" s="203" t="s">
        <v>18</v>
      </c>
      <c r="S3226" s="606" t="s">
        <v>18</v>
      </c>
      <c r="T3226" s="607"/>
      <c r="U3226" s="606" t="s">
        <v>18</v>
      </c>
      <c r="V3226" s="607"/>
      <c r="W3226" s="203" t="s">
        <v>18</v>
      </c>
      <c r="X3226" s="202">
        <v>5000</v>
      </c>
      <c r="Y3226" s="203" t="s">
        <v>18</v>
      </c>
      <c r="Z3226" s="256">
        <v>5000</v>
      </c>
    </row>
    <row r="3227" spans="2:26" x14ac:dyDescent="0.25">
      <c r="B3227" s="619"/>
      <c r="C3227" s="602"/>
      <c r="D3227" s="612"/>
      <c r="E3227" s="602"/>
      <c r="F3227" s="608" t="s">
        <v>126</v>
      </c>
      <c r="G3227" s="609"/>
      <c r="H3227" s="607"/>
      <c r="I3227" s="606" t="s">
        <v>18</v>
      </c>
      <c r="J3227" s="609"/>
      <c r="K3227" s="607"/>
      <c r="L3227" s="203" t="s">
        <v>18</v>
      </c>
      <c r="M3227" s="203" t="s">
        <v>18</v>
      </c>
      <c r="N3227" s="606" t="s">
        <v>18</v>
      </c>
      <c r="O3227" s="607"/>
      <c r="P3227" s="203" t="s">
        <v>18</v>
      </c>
      <c r="Q3227" s="203" t="s">
        <v>18</v>
      </c>
      <c r="R3227" s="203" t="s">
        <v>18</v>
      </c>
      <c r="S3227" s="610">
        <v>20000</v>
      </c>
      <c r="T3227" s="607"/>
      <c r="U3227" s="606" t="s">
        <v>18</v>
      </c>
      <c r="V3227" s="607"/>
      <c r="W3227" s="203" t="s">
        <v>18</v>
      </c>
      <c r="X3227" s="203" t="s">
        <v>18</v>
      </c>
      <c r="Y3227" s="203" t="s">
        <v>18</v>
      </c>
      <c r="Z3227" s="256">
        <v>20000</v>
      </c>
    </row>
    <row r="3228" spans="2:26" x14ac:dyDescent="0.25">
      <c r="B3228" s="619"/>
      <c r="C3228" s="602"/>
      <c r="D3228" s="612"/>
      <c r="E3228" s="602"/>
      <c r="F3228" s="608" t="s">
        <v>127</v>
      </c>
      <c r="G3228" s="609"/>
      <c r="H3228" s="607"/>
      <c r="I3228" s="606" t="s">
        <v>18</v>
      </c>
      <c r="J3228" s="609"/>
      <c r="K3228" s="607"/>
      <c r="L3228" s="203" t="s">
        <v>18</v>
      </c>
      <c r="M3228" s="203" t="s">
        <v>18</v>
      </c>
      <c r="N3228" s="606" t="s">
        <v>18</v>
      </c>
      <c r="O3228" s="607"/>
      <c r="P3228" s="203" t="s">
        <v>18</v>
      </c>
      <c r="Q3228" s="203" t="s">
        <v>18</v>
      </c>
      <c r="R3228" s="203" t="s">
        <v>18</v>
      </c>
      <c r="S3228" s="606" t="s">
        <v>18</v>
      </c>
      <c r="T3228" s="607"/>
      <c r="U3228" s="610">
        <v>150120</v>
      </c>
      <c r="V3228" s="607"/>
      <c r="W3228" s="203" t="s">
        <v>18</v>
      </c>
      <c r="X3228" s="203" t="s">
        <v>18</v>
      </c>
      <c r="Y3228" s="203" t="s">
        <v>18</v>
      </c>
      <c r="Z3228" s="256">
        <v>150120</v>
      </c>
    </row>
    <row r="3229" spans="2:26" x14ac:dyDescent="0.25">
      <c r="B3229" s="619"/>
      <c r="C3229" s="602"/>
      <c r="D3229" s="612"/>
      <c r="E3229" s="602"/>
      <c r="F3229" s="608" t="s">
        <v>128</v>
      </c>
      <c r="G3229" s="609"/>
      <c r="H3229" s="607"/>
      <c r="I3229" s="606" t="s">
        <v>18</v>
      </c>
      <c r="J3229" s="609"/>
      <c r="K3229" s="607"/>
      <c r="L3229" s="203" t="s">
        <v>18</v>
      </c>
      <c r="M3229" s="203" t="s">
        <v>18</v>
      </c>
      <c r="N3229" s="606" t="s">
        <v>18</v>
      </c>
      <c r="O3229" s="607"/>
      <c r="P3229" s="203" t="s">
        <v>18</v>
      </c>
      <c r="Q3229" s="203" t="s">
        <v>18</v>
      </c>
      <c r="R3229" s="203" t="s">
        <v>18</v>
      </c>
      <c r="S3229" s="606" t="s">
        <v>18</v>
      </c>
      <c r="T3229" s="607"/>
      <c r="U3229" s="606" t="s">
        <v>18</v>
      </c>
      <c r="V3229" s="607"/>
      <c r="W3229" s="203" t="s">
        <v>18</v>
      </c>
      <c r="X3229" s="202">
        <v>5000</v>
      </c>
      <c r="Y3229" s="203" t="s">
        <v>18</v>
      </c>
      <c r="Z3229" s="256">
        <v>5000</v>
      </c>
    </row>
    <row r="3230" spans="2:26" x14ac:dyDescent="0.25">
      <c r="B3230" s="619"/>
      <c r="C3230" s="602"/>
      <c r="D3230" s="612"/>
      <c r="E3230" s="602"/>
      <c r="F3230" s="608" t="s">
        <v>129</v>
      </c>
      <c r="G3230" s="609"/>
      <c r="H3230" s="607"/>
      <c r="I3230" s="606" t="s">
        <v>18</v>
      </c>
      <c r="J3230" s="609"/>
      <c r="K3230" s="607"/>
      <c r="L3230" s="203" t="s">
        <v>18</v>
      </c>
      <c r="M3230" s="203" t="s">
        <v>18</v>
      </c>
      <c r="N3230" s="606" t="s">
        <v>18</v>
      </c>
      <c r="O3230" s="607"/>
      <c r="P3230" s="202">
        <v>50000</v>
      </c>
      <c r="Q3230" s="203" t="s">
        <v>18</v>
      </c>
      <c r="R3230" s="203" t="s">
        <v>18</v>
      </c>
      <c r="S3230" s="606" t="s">
        <v>18</v>
      </c>
      <c r="T3230" s="607"/>
      <c r="U3230" s="606" t="s">
        <v>18</v>
      </c>
      <c r="V3230" s="607"/>
      <c r="W3230" s="203" t="s">
        <v>18</v>
      </c>
      <c r="X3230" s="203" t="s">
        <v>18</v>
      </c>
      <c r="Y3230" s="203" t="s">
        <v>18</v>
      </c>
      <c r="Z3230" s="256">
        <v>50000</v>
      </c>
    </row>
    <row r="3231" spans="2:26" x14ac:dyDescent="0.25">
      <c r="B3231" s="619"/>
      <c r="C3231" s="602"/>
      <c r="D3231" s="612"/>
      <c r="E3231" s="602"/>
      <c r="F3231" s="608" t="s">
        <v>130</v>
      </c>
      <c r="G3231" s="609"/>
      <c r="H3231" s="607"/>
      <c r="I3231" s="606" t="s">
        <v>18</v>
      </c>
      <c r="J3231" s="609"/>
      <c r="K3231" s="607"/>
      <c r="L3231" s="203" t="s">
        <v>18</v>
      </c>
      <c r="M3231" s="203" t="s">
        <v>18</v>
      </c>
      <c r="N3231" s="606" t="s">
        <v>18</v>
      </c>
      <c r="O3231" s="607"/>
      <c r="P3231" s="203" t="s">
        <v>18</v>
      </c>
      <c r="Q3231" s="203" t="s">
        <v>18</v>
      </c>
      <c r="R3231" s="203" t="s">
        <v>18</v>
      </c>
      <c r="S3231" s="606" t="s">
        <v>18</v>
      </c>
      <c r="T3231" s="607"/>
      <c r="U3231" s="606" t="s">
        <v>18</v>
      </c>
      <c r="V3231" s="607"/>
      <c r="W3231" s="203" t="s">
        <v>18</v>
      </c>
      <c r="X3231" s="203" t="s">
        <v>18</v>
      </c>
      <c r="Y3231" s="202">
        <v>100000</v>
      </c>
      <c r="Z3231" s="256">
        <v>100000</v>
      </c>
    </row>
    <row r="3232" spans="2:26" x14ac:dyDescent="0.25">
      <c r="B3232" s="619"/>
      <c r="C3232" s="602"/>
      <c r="D3232" s="612"/>
      <c r="E3232" s="602"/>
      <c r="F3232" s="608" t="s">
        <v>131</v>
      </c>
      <c r="G3232" s="609"/>
      <c r="H3232" s="607"/>
      <c r="I3232" s="606" t="s">
        <v>18</v>
      </c>
      <c r="J3232" s="609"/>
      <c r="K3232" s="607"/>
      <c r="L3232" s="203" t="s">
        <v>18</v>
      </c>
      <c r="M3232" s="203" t="s">
        <v>18</v>
      </c>
      <c r="N3232" s="606" t="s">
        <v>18</v>
      </c>
      <c r="O3232" s="607"/>
      <c r="P3232" s="202">
        <v>50000</v>
      </c>
      <c r="Q3232" s="203" t="s">
        <v>18</v>
      </c>
      <c r="R3232" s="203" t="s">
        <v>18</v>
      </c>
      <c r="S3232" s="606" t="s">
        <v>18</v>
      </c>
      <c r="T3232" s="607"/>
      <c r="U3232" s="606" t="s">
        <v>18</v>
      </c>
      <c r="V3232" s="607"/>
      <c r="W3232" s="203" t="s">
        <v>18</v>
      </c>
      <c r="X3232" s="203" t="s">
        <v>18</v>
      </c>
      <c r="Y3232" s="203" t="s">
        <v>18</v>
      </c>
      <c r="Z3232" s="256">
        <v>50000</v>
      </c>
    </row>
    <row r="3233" spans="2:26" x14ac:dyDescent="0.25">
      <c r="B3233" s="619"/>
      <c r="C3233" s="602"/>
      <c r="D3233" s="612"/>
      <c r="E3233" s="602"/>
      <c r="F3233" s="608" t="s">
        <v>132</v>
      </c>
      <c r="G3233" s="609"/>
      <c r="H3233" s="607"/>
      <c r="I3233" s="606" t="s">
        <v>18</v>
      </c>
      <c r="J3233" s="609"/>
      <c r="K3233" s="607"/>
      <c r="L3233" s="203" t="s">
        <v>18</v>
      </c>
      <c r="M3233" s="203" t="s">
        <v>18</v>
      </c>
      <c r="N3233" s="606" t="s">
        <v>18</v>
      </c>
      <c r="O3233" s="607"/>
      <c r="P3233" s="202">
        <v>2000</v>
      </c>
      <c r="Q3233" s="203" t="s">
        <v>18</v>
      </c>
      <c r="R3233" s="203" t="s">
        <v>18</v>
      </c>
      <c r="S3233" s="606" t="s">
        <v>18</v>
      </c>
      <c r="T3233" s="607"/>
      <c r="U3233" s="606" t="s">
        <v>18</v>
      </c>
      <c r="V3233" s="607"/>
      <c r="W3233" s="203" t="s">
        <v>18</v>
      </c>
      <c r="X3233" s="203" t="s">
        <v>18</v>
      </c>
      <c r="Y3233" s="203" t="s">
        <v>18</v>
      </c>
      <c r="Z3233" s="256">
        <v>2000</v>
      </c>
    </row>
    <row r="3234" spans="2:26" x14ac:dyDescent="0.25">
      <c r="B3234" s="619"/>
      <c r="C3234" s="602"/>
      <c r="D3234" s="623"/>
      <c r="E3234" s="605"/>
      <c r="F3234" s="608" t="s">
        <v>133</v>
      </c>
      <c r="G3234" s="609"/>
      <c r="H3234" s="607"/>
      <c r="I3234" s="606" t="s">
        <v>18</v>
      </c>
      <c r="J3234" s="609"/>
      <c r="K3234" s="607"/>
      <c r="L3234" s="202">
        <v>50000</v>
      </c>
      <c r="M3234" s="203" t="s">
        <v>18</v>
      </c>
      <c r="N3234" s="606" t="s">
        <v>18</v>
      </c>
      <c r="O3234" s="607"/>
      <c r="P3234" s="203" t="s">
        <v>18</v>
      </c>
      <c r="Q3234" s="203" t="s">
        <v>18</v>
      </c>
      <c r="R3234" s="202">
        <v>30000</v>
      </c>
      <c r="S3234" s="606" t="s">
        <v>18</v>
      </c>
      <c r="T3234" s="607"/>
      <c r="U3234" s="610">
        <v>10000</v>
      </c>
      <c r="V3234" s="607"/>
      <c r="W3234" s="202">
        <v>15000</v>
      </c>
      <c r="X3234" s="202">
        <v>5000</v>
      </c>
      <c r="Y3234" s="202">
        <v>30000</v>
      </c>
      <c r="Z3234" s="256">
        <v>140000</v>
      </c>
    </row>
    <row r="3235" spans="2:26" x14ac:dyDescent="0.25">
      <c r="B3235" s="619"/>
      <c r="C3235" s="602"/>
      <c r="D3235" s="611" t="s">
        <v>134</v>
      </c>
      <c r="E3235" s="599"/>
      <c r="F3235" s="608" t="s">
        <v>135</v>
      </c>
      <c r="G3235" s="609"/>
      <c r="H3235" s="607"/>
      <c r="I3235" s="606" t="s">
        <v>18</v>
      </c>
      <c r="J3235" s="609"/>
      <c r="K3235" s="607"/>
      <c r="L3235" s="203" t="s">
        <v>18</v>
      </c>
      <c r="M3235" s="203" t="s">
        <v>18</v>
      </c>
      <c r="N3235" s="606" t="s">
        <v>18</v>
      </c>
      <c r="O3235" s="607"/>
      <c r="P3235" s="203" t="s">
        <v>18</v>
      </c>
      <c r="Q3235" s="203" t="s">
        <v>18</v>
      </c>
      <c r="R3235" s="202">
        <v>10000</v>
      </c>
      <c r="S3235" s="606" t="s">
        <v>18</v>
      </c>
      <c r="T3235" s="607"/>
      <c r="U3235" s="606" t="s">
        <v>18</v>
      </c>
      <c r="V3235" s="607"/>
      <c r="W3235" s="203" t="s">
        <v>18</v>
      </c>
      <c r="X3235" s="203" t="s">
        <v>18</v>
      </c>
      <c r="Y3235" s="202">
        <v>4000</v>
      </c>
      <c r="Z3235" s="256">
        <v>14000</v>
      </c>
    </row>
    <row r="3236" spans="2:26" x14ac:dyDescent="0.25">
      <c r="B3236" s="619"/>
      <c r="C3236" s="602"/>
      <c r="D3236" s="612"/>
      <c r="E3236" s="602"/>
      <c r="F3236" s="608" t="s">
        <v>136</v>
      </c>
      <c r="G3236" s="609"/>
      <c r="H3236" s="607"/>
      <c r="I3236" s="606" t="s">
        <v>18</v>
      </c>
      <c r="J3236" s="609"/>
      <c r="K3236" s="607"/>
      <c r="L3236" s="203" t="s">
        <v>18</v>
      </c>
      <c r="M3236" s="203" t="s">
        <v>18</v>
      </c>
      <c r="N3236" s="606" t="s">
        <v>18</v>
      </c>
      <c r="O3236" s="607"/>
      <c r="P3236" s="203" t="s">
        <v>18</v>
      </c>
      <c r="Q3236" s="203" t="s">
        <v>18</v>
      </c>
      <c r="R3236" s="202">
        <v>46000</v>
      </c>
      <c r="S3236" s="606" t="s">
        <v>18</v>
      </c>
      <c r="T3236" s="607"/>
      <c r="U3236" s="606" t="s">
        <v>18</v>
      </c>
      <c r="V3236" s="607"/>
      <c r="W3236" s="202">
        <v>35000</v>
      </c>
      <c r="X3236" s="203" t="s">
        <v>18</v>
      </c>
      <c r="Y3236" s="202">
        <v>70000</v>
      </c>
      <c r="Z3236" s="256">
        <v>151000</v>
      </c>
    </row>
    <row r="3237" spans="2:26" x14ac:dyDescent="0.25">
      <c r="B3237" s="619"/>
      <c r="C3237" s="602"/>
      <c r="D3237" s="612"/>
      <c r="E3237" s="602"/>
      <c r="F3237" s="608" t="s">
        <v>137</v>
      </c>
      <c r="G3237" s="609"/>
      <c r="H3237" s="607"/>
      <c r="I3237" s="606" t="s">
        <v>18</v>
      </c>
      <c r="J3237" s="609"/>
      <c r="K3237" s="607"/>
      <c r="L3237" s="203" t="s">
        <v>18</v>
      </c>
      <c r="M3237" s="203" t="s">
        <v>18</v>
      </c>
      <c r="N3237" s="606" t="s">
        <v>18</v>
      </c>
      <c r="O3237" s="607"/>
      <c r="P3237" s="203" t="s">
        <v>18</v>
      </c>
      <c r="Q3237" s="203" t="s">
        <v>18</v>
      </c>
      <c r="R3237" s="202">
        <v>600000</v>
      </c>
      <c r="S3237" s="606" t="s">
        <v>18</v>
      </c>
      <c r="T3237" s="607"/>
      <c r="U3237" s="606" t="s">
        <v>18</v>
      </c>
      <c r="V3237" s="607"/>
      <c r="W3237" s="203" t="s">
        <v>18</v>
      </c>
      <c r="X3237" s="203" t="s">
        <v>18</v>
      </c>
      <c r="Y3237" s="202">
        <v>3000</v>
      </c>
      <c r="Z3237" s="256">
        <v>603000</v>
      </c>
    </row>
    <row r="3238" spans="2:26" s="207" customFormat="1" x14ac:dyDescent="0.25">
      <c r="B3238" s="619"/>
      <c r="C3238" s="602"/>
      <c r="D3238" s="612"/>
      <c r="E3238" s="602"/>
      <c r="F3238" s="250"/>
      <c r="G3238" s="249"/>
      <c r="H3238" s="249"/>
      <c r="I3238" s="251"/>
      <c r="J3238" s="249"/>
      <c r="K3238" s="249"/>
      <c r="L3238" s="251"/>
      <c r="M3238" s="251"/>
      <c r="N3238" s="251"/>
      <c r="O3238" s="249"/>
      <c r="P3238" s="251"/>
      <c r="Q3238" s="251"/>
      <c r="R3238" s="252"/>
      <c r="S3238" s="251"/>
      <c r="T3238" s="249"/>
      <c r="U3238" s="251"/>
      <c r="V3238" s="249"/>
      <c r="W3238" s="251"/>
      <c r="X3238" s="251"/>
      <c r="Y3238" s="252"/>
      <c r="Z3238" s="252"/>
    </row>
    <row r="3239" spans="2:26" s="207" customFormat="1" x14ac:dyDescent="0.25">
      <c r="B3239" s="619"/>
      <c r="C3239" s="602"/>
      <c r="D3239" s="612"/>
      <c r="E3239" s="602"/>
      <c r="F3239" s="250"/>
      <c r="G3239" s="249"/>
      <c r="H3239" s="249"/>
      <c r="I3239" s="251"/>
      <c r="J3239" s="249"/>
      <c r="K3239" s="249"/>
      <c r="L3239" s="251"/>
      <c r="M3239" s="251"/>
      <c r="N3239" s="251"/>
      <c r="O3239" s="249"/>
      <c r="P3239" s="251"/>
      <c r="Q3239" s="251"/>
      <c r="R3239" s="252"/>
      <c r="S3239" s="251"/>
      <c r="T3239" s="249"/>
      <c r="U3239" s="251"/>
      <c r="V3239" s="249"/>
      <c r="W3239" s="251"/>
      <c r="X3239" s="251"/>
      <c r="Y3239" s="252"/>
      <c r="Z3239" s="252"/>
    </row>
    <row r="3240" spans="2:26" s="207" customFormat="1" x14ac:dyDescent="0.25">
      <c r="B3240" s="619"/>
      <c r="C3240" s="602"/>
      <c r="D3240" s="612"/>
      <c r="E3240" s="602"/>
      <c r="F3240" s="250"/>
      <c r="G3240" s="249"/>
      <c r="H3240" s="249"/>
      <c r="I3240" s="251"/>
      <c r="J3240" s="249"/>
      <c r="K3240" s="249"/>
      <c r="L3240" s="251"/>
      <c r="M3240" s="251"/>
      <c r="N3240" s="251"/>
      <c r="O3240" s="249"/>
      <c r="P3240" s="251"/>
      <c r="Q3240" s="251"/>
      <c r="R3240" s="252"/>
      <c r="S3240" s="251"/>
      <c r="T3240" s="249"/>
      <c r="U3240" s="251"/>
      <c r="V3240" s="249"/>
      <c r="W3240" s="251"/>
      <c r="X3240" s="251"/>
      <c r="Y3240" s="252"/>
      <c r="Z3240" s="252"/>
    </row>
    <row r="3241" spans="2:26" x14ac:dyDescent="0.25">
      <c r="B3241" s="619"/>
      <c r="C3241" s="602"/>
      <c r="D3241" s="612"/>
      <c r="E3241" s="602"/>
      <c r="F3241" s="608" t="s">
        <v>138</v>
      </c>
      <c r="G3241" s="609"/>
      <c r="H3241" s="607"/>
      <c r="I3241" s="606" t="s">
        <v>18</v>
      </c>
      <c r="J3241" s="609"/>
      <c r="K3241" s="607"/>
      <c r="L3241" s="203" t="s">
        <v>18</v>
      </c>
      <c r="M3241" s="203" t="s">
        <v>18</v>
      </c>
      <c r="N3241" s="606" t="s">
        <v>18</v>
      </c>
      <c r="O3241" s="607"/>
      <c r="P3241" s="203" t="s">
        <v>18</v>
      </c>
      <c r="Q3241" s="203" t="s">
        <v>18</v>
      </c>
      <c r="R3241" s="202">
        <v>70000</v>
      </c>
      <c r="S3241" s="606" t="s">
        <v>18</v>
      </c>
      <c r="T3241" s="607"/>
      <c r="U3241" s="606" t="s">
        <v>18</v>
      </c>
      <c r="V3241" s="607"/>
      <c r="W3241" s="203" t="s">
        <v>18</v>
      </c>
      <c r="X3241" s="203" t="s">
        <v>18</v>
      </c>
      <c r="Y3241" s="202">
        <v>130000</v>
      </c>
      <c r="Z3241" s="256">
        <v>200000</v>
      </c>
    </row>
    <row r="3242" spans="2:26" x14ac:dyDescent="0.25">
      <c r="B3242" s="619"/>
      <c r="C3242" s="602"/>
      <c r="D3242" s="612"/>
      <c r="E3242" s="602"/>
      <c r="F3242" s="608" t="s">
        <v>139</v>
      </c>
      <c r="G3242" s="609"/>
      <c r="H3242" s="607"/>
      <c r="I3242" s="606" t="s">
        <v>18</v>
      </c>
      <c r="J3242" s="609"/>
      <c r="K3242" s="607"/>
      <c r="L3242" s="203" t="s">
        <v>18</v>
      </c>
      <c r="M3242" s="203" t="s">
        <v>18</v>
      </c>
      <c r="N3242" s="606" t="s">
        <v>18</v>
      </c>
      <c r="O3242" s="607"/>
      <c r="P3242" s="203" t="s">
        <v>18</v>
      </c>
      <c r="Q3242" s="203" t="s">
        <v>18</v>
      </c>
      <c r="R3242" s="203" t="s">
        <v>18</v>
      </c>
      <c r="S3242" s="606" t="s">
        <v>18</v>
      </c>
      <c r="T3242" s="607"/>
      <c r="U3242" s="606" t="s">
        <v>18</v>
      </c>
      <c r="V3242" s="607"/>
      <c r="W3242" s="203" t="s">
        <v>18</v>
      </c>
      <c r="X3242" s="203" t="s">
        <v>18</v>
      </c>
      <c r="Y3242" s="202">
        <v>10000</v>
      </c>
      <c r="Z3242" s="256">
        <v>10000</v>
      </c>
    </row>
    <row r="3243" spans="2:26" x14ac:dyDescent="0.25">
      <c r="B3243" s="619"/>
      <c r="C3243" s="602"/>
      <c r="D3243" s="612"/>
      <c r="E3243" s="602"/>
      <c r="F3243" s="608" t="s">
        <v>140</v>
      </c>
      <c r="G3243" s="609"/>
      <c r="H3243" s="607"/>
      <c r="I3243" s="606" t="s">
        <v>18</v>
      </c>
      <c r="J3243" s="609"/>
      <c r="K3243" s="607"/>
      <c r="L3243" s="203" t="s">
        <v>18</v>
      </c>
      <c r="M3243" s="203" t="s">
        <v>18</v>
      </c>
      <c r="N3243" s="606" t="s">
        <v>18</v>
      </c>
      <c r="O3243" s="607"/>
      <c r="P3243" s="203" t="s">
        <v>18</v>
      </c>
      <c r="Q3243" s="203" t="s">
        <v>18</v>
      </c>
      <c r="R3243" s="203" t="s">
        <v>18</v>
      </c>
      <c r="S3243" s="606" t="s">
        <v>18</v>
      </c>
      <c r="T3243" s="607"/>
      <c r="U3243" s="606" t="s">
        <v>18</v>
      </c>
      <c r="V3243" s="607"/>
      <c r="W3243" s="202">
        <v>617760</v>
      </c>
      <c r="X3243" s="203" t="s">
        <v>18</v>
      </c>
      <c r="Y3243" s="203" t="s">
        <v>18</v>
      </c>
      <c r="Z3243" s="256">
        <v>617760</v>
      </c>
    </row>
    <row r="3244" spans="2:26" x14ac:dyDescent="0.25">
      <c r="B3244" s="619"/>
      <c r="C3244" s="602"/>
      <c r="D3244" s="612"/>
      <c r="E3244" s="602"/>
      <c r="F3244" s="608" t="s">
        <v>141</v>
      </c>
      <c r="G3244" s="609"/>
      <c r="H3244" s="607"/>
      <c r="I3244" s="606" t="s">
        <v>18</v>
      </c>
      <c r="J3244" s="609"/>
      <c r="K3244" s="607"/>
      <c r="L3244" s="203" t="s">
        <v>18</v>
      </c>
      <c r="M3244" s="202">
        <v>2000</v>
      </c>
      <c r="N3244" s="606" t="s">
        <v>18</v>
      </c>
      <c r="O3244" s="607"/>
      <c r="P3244" s="203" t="s">
        <v>18</v>
      </c>
      <c r="Q3244" s="203" t="s">
        <v>18</v>
      </c>
      <c r="R3244" s="203" t="s">
        <v>18</v>
      </c>
      <c r="S3244" s="606" t="s">
        <v>18</v>
      </c>
      <c r="T3244" s="607"/>
      <c r="U3244" s="606" t="s">
        <v>18</v>
      </c>
      <c r="V3244" s="607"/>
      <c r="W3244" s="203" t="s">
        <v>18</v>
      </c>
      <c r="X3244" s="203" t="s">
        <v>18</v>
      </c>
      <c r="Y3244" s="203" t="s">
        <v>18</v>
      </c>
      <c r="Z3244" s="256">
        <v>2000</v>
      </c>
    </row>
    <row r="3245" spans="2:26" x14ac:dyDescent="0.25">
      <c r="B3245" s="619"/>
      <c r="C3245" s="602"/>
      <c r="D3245" s="612"/>
      <c r="E3245" s="602"/>
      <c r="F3245" s="608" t="s">
        <v>142</v>
      </c>
      <c r="G3245" s="609"/>
      <c r="H3245" s="607"/>
      <c r="I3245" s="606" t="s">
        <v>18</v>
      </c>
      <c r="J3245" s="609"/>
      <c r="K3245" s="607"/>
      <c r="L3245" s="202">
        <v>30000</v>
      </c>
      <c r="M3245" s="203" t="s">
        <v>18</v>
      </c>
      <c r="N3245" s="610">
        <v>75000</v>
      </c>
      <c r="O3245" s="607"/>
      <c r="P3245" s="203" t="s">
        <v>18</v>
      </c>
      <c r="Q3245" s="203" t="s">
        <v>18</v>
      </c>
      <c r="R3245" s="203" t="s">
        <v>18</v>
      </c>
      <c r="S3245" s="606" t="s">
        <v>18</v>
      </c>
      <c r="T3245" s="607"/>
      <c r="U3245" s="606" t="s">
        <v>18</v>
      </c>
      <c r="V3245" s="607"/>
      <c r="W3245" s="203" t="s">
        <v>18</v>
      </c>
      <c r="X3245" s="203" t="s">
        <v>18</v>
      </c>
      <c r="Y3245" s="202">
        <v>3000</v>
      </c>
      <c r="Z3245" s="256">
        <v>108000</v>
      </c>
    </row>
    <row r="3246" spans="2:26" x14ac:dyDescent="0.25">
      <c r="B3246" s="619"/>
      <c r="C3246" s="602"/>
      <c r="D3246" s="612"/>
      <c r="E3246" s="602"/>
      <c r="F3246" s="608" t="s">
        <v>143</v>
      </c>
      <c r="G3246" s="609"/>
      <c r="H3246" s="607"/>
      <c r="I3246" s="606" t="s">
        <v>18</v>
      </c>
      <c r="J3246" s="609"/>
      <c r="K3246" s="607"/>
      <c r="L3246" s="203" t="s">
        <v>18</v>
      </c>
      <c r="M3246" s="203" t="s">
        <v>18</v>
      </c>
      <c r="N3246" s="606" t="s">
        <v>18</v>
      </c>
      <c r="O3246" s="607"/>
      <c r="P3246" s="203" t="s">
        <v>18</v>
      </c>
      <c r="Q3246" s="203" t="s">
        <v>18</v>
      </c>
      <c r="R3246" s="202">
        <v>2000</v>
      </c>
      <c r="S3246" s="606" t="s">
        <v>18</v>
      </c>
      <c r="T3246" s="607"/>
      <c r="U3246" s="606" t="s">
        <v>18</v>
      </c>
      <c r="V3246" s="607"/>
      <c r="W3246" s="203" t="s">
        <v>18</v>
      </c>
      <c r="X3246" s="203" t="s">
        <v>18</v>
      </c>
      <c r="Y3246" s="203" t="s">
        <v>18</v>
      </c>
      <c r="Z3246" s="256">
        <v>2000</v>
      </c>
    </row>
    <row r="3247" spans="2:26" x14ac:dyDescent="0.25">
      <c r="B3247" s="619"/>
      <c r="C3247" s="602"/>
      <c r="D3247" s="623"/>
      <c r="E3247" s="605"/>
      <c r="F3247" s="608" t="s">
        <v>144</v>
      </c>
      <c r="G3247" s="609"/>
      <c r="H3247" s="607"/>
      <c r="I3247" s="606" t="s">
        <v>18</v>
      </c>
      <c r="J3247" s="609"/>
      <c r="K3247" s="607"/>
      <c r="L3247" s="203" t="s">
        <v>18</v>
      </c>
      <c r="M3247" s="203" t="s">
        <v>18</v>
      </c>
      <c r="N3247" s="606" t="s">
        <v>18</v>
      </c>
      <c r="O3247" s="607"/>
      <c r="P3247" s="203" t="s">
        <v>18</v>
      </c>
      <c r="Q3247" s="203" t="s">
        <v>18</v>
      </c>
      <c r="R3247" s="202">
        <v>20000</v>
      </c>
      <c r="S3247" s="606" t="s">
        <v>18</v>
      </c>
      <c r="T3247" s="607"/>
      <c r="U3247" s="606" t="s">
        <v>18</v>
      </c>
      <c r="V3247" s="607"/>
      <c r="W3247" s="202">
        <v>15000</v>
      </c>
      <c r="X3247" s="203" t="s">
        <v>18</v>
      </c>
      <c r="Y3247" s="202">
        <v>70000</v>
      </c>
      <c r="Z3247" s="256">
        <v>105000</v>
      </c>
    </row>
    <row r="3248" spans="2:26" x14ac:dyDescent="0.25">
      <c r="B3248" s="619"/>
      <c r="C3248" s="602"/>
      <c r="D3248" s="611" t="s">
        <v>145</v>
      </c>
      <c r="E3248" s="599"/>
      <c r="F3248" s="608" t="s">
        <v>146</v>
      </c>
      <c r="G3248" s="609"/>
      <c r="H3248" s="607"/>
      <c r="I3248" s="606" t="s">
        <v>18</v>
      </c>
      <c r="J3248" s="609"/>
      <c r="K3248" s="607"/>
      <c r="L3248" s="203" t="s">
        <v>18</v>
      </c>
      <c r="M3248" s="203" t="s">
        <v>18</v>
      </c>
      <c r="N3248" s="606" t="s">
        <v>18</v>
      </c>
      <c r="O3248" s="607"/>
      <c r="P3248" s="203" t="s">
        <v>18</v>
      </c>
      <c r="Q3248" s="203" t="s">
        <v>18</v>
      </c>
      <c r="R3248" s="203" t="s">
        <v>18</v>
      </c>
      <c r="S3248" s="606" t="s">
        <v>18</v>
      </c>
      <c r="T3248" s="607"/>
      <c r="U3248" s="606" t="s">
        <v>18</v>
      </c>
      <c r="V3248" s="607"/>
      <c r="W3248" s="203" t="s">
        <v>18</v>
      </c>
      <c r="X3248" s="203" t="s">
        <v>18</v>
      </c>
      <c r="Y3248" s="202">
        <v>76800</v>
      </c>
      <c r="Z3248" s="256">
        <v>76800</v>
      </c>
    </row>
    <row r="3249" spans="2:26" x14ac:dyDescent="0.25">
      <c r="B3249" s="619"/>
      <c r="C3249" s="602"/>
      <c r="D3249" s="612"/>
      <c r="E3249" s="602"/>
      <c r="F3249" s="608" t="s">
        <v>147</v>
      </c>
      <c r="G3249" s="609"/>
      <c r="H3249" s="607"/>
      <c r="I3249" s="606" t="s">
        <v>18</v>
      </c>
      <c r="J3249" s="609"/>
      <c r="K3249" s="607"/>
      <c r="L3249" s="202">
        <v>200000</v>
      </c>
      <c r="M3249" s="203" t="s">
        <v>18</v>
      </c>
      <c r="N3249" s="606" t="s">
        <v>18</v>
      </c>
      <c r="O3249" s="607"/>
      <c r="P3249" s="203" t="s">
        <v>18</v>
      </c>
      <c r="Q3249" s="203" t="s">
        <v>18</v>
      </c>
      <c r="R3249" s="202">
        <v>100000</v>
      </c>
      <c r="S3249" s="606" t="s">
        <v>18</v>
      </c>
      <c r="T3249" s="607"/>
      <c r="U3249" s="606" t="s">
        <v>18</v>
      </c>
      <c r="V3249" s="607"/>
      <c r="W3249" s="202">
        <v>9000</v>
      </c>
      <c r="X3249" s="203" t="s">
        <v>18</v>
      </c>
      <c r="Y3249" s="202">
        <v>100000</v>
      </c>
      <c r="Z3249" s="256">
        <v>409000</v>
      </c>
    </row>
    <row r="3250" spans="2:26" x14ac:dyDescent="0.25">
      <c r="B3250" s="619"/>
      <c r="C3250" s="602"/>
      <c r="D3250" s="612"/>
      <c r="E3250" s="602"/>
      <c r="F3250" s="608" t="s">
        <v>148</v>
      </c>
      <c r="G3250" s="609"/>
      <c r="H3250" s="607"/>
      <c r="I3250" s="606" t="s">
        <v>18</v>
      </c>
      <c r="J3250" s="609"/>
      <c r="K3250" s="607"/>
      <c r="L3250" s="203" t="s">
        <v>18</v>
      </c>
      <c r="M3250" s="203" t="s">
        <v>18</v>
      </c>
      <c r="N3250" s="606" t="s">
        <v>18</v>
      </c>
      <c r="O3250" s="607"/>
      <c r="P3250" s="203" t="s">
        <v>18</v>
      </c>
      <c r="Q3250" s="203" t="s">
        <v>18</v>
      </c>
      <c r="R3250" s="203" t="s">
        <v>18</v>
      </c>
      <c r="S3250" s="606" t="s">
        <v>18</v>
      </c>
      <c r="T3250" s="607"/>
      <c r="U3250" s="606" t="s">
        <v>18</v>
      </c>
      <c r="V3250" s="607"/>
      <c r="W3250" s="203" t="s">
        <v>18</v>
      </c>
      <c r="X3250" s="203" t="s">
        <v>18</v>
      </c>
      <c r="Y3250" s="202">
        <v>8400</v>
      </c>
      <c r="Z3250" s="256">
        <v>8400</v>
      </c>
    </row>
    <row r="3251" spans="2:26" x14ac:dyDescent="0.25">
      <c r="B3251" s="620"/>
      <c r="C3251" s="621"/>
      <c r="D3251" s="628"/>
      <c r="E3251" s="621"/>
      <c r="F3251" s="629" t="s">
        <v>149</v>
      </c>
      <c r="G3251" s="630"/>
      <c r="H3251" s="631"/>
      <c r="I3251" s="632" t="s">
        <v>18</v>
      </c>
      <c r="J3251" s="630"/>
      <c r="K3251" s="631"/>
      <c r="L3251" s="257" t="s">
        <v>18</v>
      </c>
      <c r="M3251" s="257" t="s">
        <v>18</v>
      </c>
      <c r="N3251" s="632" t="s">
        <v>18</v>
      </c>
      <c r="O3251" s="631"/>
      <c r="P3251" s="257" t="s">
        <v>18</v>
      </c>
      <c r="Q3251" s="257" t="s">
        <v>18</v>
      </c>
      <c r="R3251" s="257" t="s">
        <v>18</v>
      </c>
      <c r="S3251" s="632" t="s">
        <v>18</v>
      </c>
      <c r="T3251" s="631"/>
      <c r="U3251" s="632" t="s">
        <v>18</v>
      </c>
      <c r="V3251" s="631"/>
      <c r="W3251" s="257" t="s">
        <v>18</v>
      </c>
      <c r="X3251" s="257" t="s">
        <v>18</v>
      </c>
      <c r="Y3251" s="258">
        <v>15000</v>
      </c>
      <c r="Z3251" s="259">
        <v>15000</v>
      </c>
    </row>
    <row r="3252" spans="2:26" ht="18.75" customHeight="1" x14ac:dyDescent="0.25">
      <c r="B3252" s="633" t="s">
        <v>150</v>
      </c>
      <c r="C3252" s="634"/>
      <c r="D3252" s="613" t="s">
        <v>151</v>
      </c>
      <c r="E3252" s="602"/>
      <c r="F3252" s="639" t="s">
        <v>152</v>
      </c>
      <c r="G3252" s="604"/>
      <c r="H3252" s="605"/>
      <c r="I3252" s="640" t="s">
        <v>18</v>
      </c>
      <c r="J3252" s="604"/>
      <c r="K3252" s="605"/>
      <c r="L3252" s="247" t="s">
        <v>18</v>
      </c>
      <c r="M3252" s="247" t="s">
        <v>18</v>
      </c>
      <c r="N3252" s="640" t="s">
        <v>18</v>
      </c>
      <c r="O3252" s="605"/>
      <c r="P3252" s="247" t="s">
        <v>18</v>
      </c>
      <c r="Q3252" s="247" t="s">
        <v>18</v>
      </c>
      <c r="R3252" s="247" t="s">
        <v>18</v>
      </c>
      <c r="S3252" s="640" t="s">
        <v>18</v>
      </c>
      <c r="T3252" s="605"/>
      <c r="U3252" s="640" t="s">
        <v>18</v>
      </c>
      <c r="V3252" s="605"/>
      <c r="W3252" s="247" t="s">
        <v>18</v>
      </c>
      <c r="X3252" s="247" t="s">
        <v>18</v>
      </c>
      <c r="Y3252" s="247" t="s">
        <v>18</v>
      </c>
      <c r="Z3252" s="247" t="s">
        <v>18</v>
      </c>
    </row>
    <row r="3253" spans="2:26" x14ac:dyDescent="0.25">
      <c r="B3253" s="635"/>
      <c r="C3253" s="636"/>
      <c r="D3253" s="612"/>
      <c r="E3253" s="602"/>
      <c r="F3253" s="608" t="s">
        <v>153</v>
      </c>
      <c r="G3253" s="609"/>
      <c r="H3253" s="607"/>
      <c r="I3253" s="606" t="s">
        <v>18</v>
      </c>
      <c r="J3253" s="609"/>
      <c r="K3253" s="607"/>
      <c r="L3253" s="119" t="s">
        <v>18</v>
      </c>
      <c r="M3253" s="119" t="s">
        <v>18</v>
      </c>
      <c r="N3253" s="606" t="s">
        <v>18</v>
      </c>
      <c r="O3253" s="607"/>
      <c r="P3253" s="119" t="s">
        <v>18</v>
      </c>
      <c r="Q3253" s="119" t="s">
        <v>18</v>
      </c>
      <c r="R3253" s="119" t="s">
        <v>18</v>
      </c>
      <c r="S3253" s="606" t="s">
        <v>18</v>
      </c>
      <c r="T3253" s="607"/>
      <c r="U3253" s="606" t="s">
        <v>18</v>
      </c>
      <c r="V3253" s="607"/>
      <c r="W3253" s="120">
        <v>9900</v>
      </c>
      <c r="X3253" s="119" t="s">
        <v>18</v>
      </c>
      <c r="Y3253" s="119" t="s">
        <v>18</v>
      </c>
      <c r="Z3253" s="120">
        <v>9900</v>
      </c>
    </row>
    <row r="3254" spans="2:26" x14ac:dyDescent="0.25">
      <c r="B3254" s="635"/>
      <c r="C3254" s="636"/>
      <c r="D3254" s="612"/>
      <c r="E3254" s="602"/>
      <c r="F3254" s="608" t="s">
        <v>154</v>
      </c>
      <c r="G3254" s="609"/>
      <c r="H3254" s="607"/>
      <c r="I3254" s="606" t="s">
        <v>18</v>
      </c>
      <c r="J3254" s="609"/>
      <c r="K3254" s="607"/>
      <c r="L3254" s="119" t="s">
        <v>18</v>
      </c>
      <c r="M3254" s="119" t="s">
        <v>18</v>
      </c>
      <c r="N3254" s="606" t="s">
        <v>18</v>
      </c>
      <c r="O3254" s="607"/>
      <c r="P3254" s="119" t="s">
        <v>18</v>
      </c>
      <c r="Q3254" s="119" t="s">
        <v>18</v>
      </c>
      <c r="R3254" s="119" t="s">
        <v>18</v>
      </c>
      <c r="S3254" s="606" t="s">
        <v>18</v>
      </c>
      <c r="T3254" s="607"/>
      <c r="U3254" s="606" t="s">
        <v>18</v>
      </c>
      <c r="V3254" s="607"/>
      <c r="W3254" s="120">
        <v>2500</v>
      </c>
      <c r="X3254" s="119" t="s">
        <v>18</v>
      </c>
      <c r="Y3254" s="119" t="s">
        <v>18</v>
      </c>
      <c r="Z3254" s="120">
        <v>2500</v>
      </c>
    </row>
    <row r="3255" spans="2:26" x14ac:dyDescent="0.25">
      <c r="B3255" s="635"/>
      <c r="C3255" s="636"/>
      <c r="D3255" s="612"/>
      <c r="E3255" s="602"/>
      <c r="F3255" s="608" t="s">
        <v>155</v>
      </c>
      <c r="G3255" s="609"/>
      <c r="H3255" s="607"/>
      <c r="I3255" s="606" t="s">
        <v>18</v>
      </c>
      <c r="J3255" s="609"/>
      <c r="K3255" s="607"/>
      <c r="L3255" s="119" t="s">
        <v>18</v>
      </c>
      <c r="M3255" s="119" t="s">
        <v>18</v>
      </c>
      <c r="N3255" s="606" t="s">
        <v>18</v>
      </c>
      <c r="O3255" s="607"/>
      <c r="P3255" s="119" t="s">
        <v>18</v>
      </c>
      <c r="Q3255" s="119" t="s">
        <v>18</v>
      </c>
      <c r="R3255" s="119" t="s">
        <v>18</v>
      </c>
      <c r="S3255" s="606" t="s">
        <v>18</v>
      </c>
      <c r="T3255" s="607"/>
      <c r="U3255" s="606" t="s">
        <v>18</v>
      </c>
      <c r="V3255" s="607"/>
      <c r="W3255" s="120">
        <v>5500</v>
      </c>
      <c r="X3255" s="119" t="s">
        <v>18</v>
      </c>
      <c r="Y3255" s="119" t="s">
        <v>18</v>
      </c>
      <c r="Z3255" s="120">
        <v>5500</v>
      </c>
    </row>
    <row r="3256" spans="2:26" x14ac:dyDescent="0.25">
      <c r="B3256" s="635"/>
      <c r="C3256" s="636"/>
      <c r="D3256" s="612"/>
      <c r="E3256" s="602"/>
      <c r="F3256" s="608" t="s">
        <v>156</v>
      </c>
      <c r="G3256" s="609"/>
      <c r="H3256" s="607"/>
      <c r="I3256" s="606" t="s">
        <v>18</v>
      </c>
      <c r="J3256" s="609"/>
      <c r="K3256" s="607"/>
      <c r="L3256" s="119" t="s">
        <v>18</v>
      </c>
      <c r="M3256" s="119" t="s">
        <v>18</v>
      </c>
      <c r="N3256" s="606" t="s">
        <v>18</v>
      </c>
      <c r="O3256" s="607"/>
      <c r="P3256" s="119" t="s">
        <v>18</v>
      </c>
      <c r="Q3256" s="119" t="s">
        <v>18</v>
      </c>
      <c r="R3256" s="119" t="s">
        <v>18</v>
      </c>
      <c r="S3256" s="606" t="s">
        <v>18</v>
      </c>
      <c r="T3256" s="607"/>
      <c r="U3256" s="606" t="s">
        <v>18</v>
      </c>
      <c r="V3256" s="607"/>
      <c r="W3256" s="119" t="s">
        <v>18</v>
      </c>
      <c r="X3256" s="119" t="s">
        <v>18</v>
      </c>
      <c r="Y3256" s="119" t="s">
        <v>18</v>
      </c>
      <c r="Z3256" s="119" t="s">
        <v>18</v>
      </c>
    </row>
    <row r="3257" spans="2:26" x14ac:dyDescent="0.25">
      <c r="B3257" s="635"/>
      <c r="C3257" s="636"/>
      <c r="D3257" s="612"/>
      <c r="E3257" s="602"/>
      <c r="F3257" s="608" t="s">
        <v>157</v>
      </c>
      <c r="G3257" s="609"/>
      <c r="H3257" s="607"/>
      <c r="I3257" s="606" t="s">
        <v>18</v>
      </c>
      <c r="J3257" s="609"/>
      <c r="K3257" s="607"/>
      <c r="L3257" s="119" t="s">
        <v>18</v>
      </c>
      <c r="M3257" s="119" t="s">
        <v>18</v>
      </c>
      <c r="N3257" s="606" t="s">
        <v>18</v>
      </c>
      <c r="O3257" s="607"/>
      <c r="P3257" s="119" t="s">
        <v>18</v>
      </c>
      <c r="Q3257" s="119" t="s">
        <v>18</v>
      </c>
      <c r="R3257" s="119" t="s">
        <v>18</v>
      </c>
      <c r="S3257" s="606" t="s">
        <v>18</v>
      </c>
      <c r="T3257" s="607"/>
      <c r="U3257" s="606" t="s">
        <v>18</v>
      </c>
      <c r="V3257" s="607"/>
      <c r="W3257" s="120">
        <v>16000</v>
      </c>
      <c r="X3257" s="119" t="s">
        <v>18</v>
      </c>
      <c r="Y3257" s="119" t="s">
        <v>18</v>
      </c>
      <c r="Z3257" s="120">
        <v>16000</v>
      </c>
    </row>
    <row r="3258" spans="2:26" x14ac:dyDescent="0.25">
      <c r="B3258" s="635"/>
      <c r="C3258" s="636"/>
      <c r="D3258" s="612"/>
      <c r="E3258" s="602"/>
      <c r="F3258" s="608" t="s">
        <v>158</v>
      </c>
      <c r="G3258" s="609"/>
      <c r="H3258" s="607"/>
      <c r="I3258" s="606" t="s">
        <v>18</v>
      </c>
      <c r="J3258" s="609"/>
      <c r="K3258" s="607"/>
      <c r="L3258" s="119" t="s">
        <v>18</v>
      </c>
      <c r="M3258" s="119" t="s">
        <v>18</v>
      </c>
      <c r="N3258" s="606" t="s">
        <v>18</v>
      </c>
      <c r="O3258" s="607"/>
      <c r="P3258" s="119" t="s">
        <v>18</v>
      </c>
      <c r="Q3258" s="119" t="s">
        <v>18</v>
      </c>
      <c r="R3258" s="119" t="s">
        <v>18</v>
      </c>
      <c r="S3258" s="606" t="s">
        <v>18</v>
      </c>
      <c r="T3258" s="607"/>
      <c r="U3258" s="606" t="s">
        <v>18</v>
      </c>
      <c r="V3258" s="607"/>
      <c r="W3258" s="119" t="s">
        <v>18</v>
      </c>
      <c r="X3258" s="120">
        <v>10000</v>
      </c>
      <c r="Y3258" s="119" t="s">
        <v>18</v>
      </c>
      <c r="Z3258" s="120">
        <v>10000</v>
      </c>
    </row>
    <row r="3259" spans="2:26" x14ac:dyDescent="0.25">
      <c r="B3259" s="635"/>
      <c r="C3259" s="636"/>
      <c r="D3259" s="612"/>
      <c r="E3259" s="602"/>
      <c r="F3259" s="608" t="s">
        <v>159</v>
      </c>
      <c r="G3259" s="609"/>
      <c r="H3259" s="607"/>
      <c r="I3259" s="606" t="s">
        <v>18</v>
      </c>
      <c r="J3259" s="609"/>
      <c r="K3259" s="607"/>
      <c r="L3259" s="119" t="s">
        <v>18</v>
      </c>
      <c r="M3259" s="119" t="s">
        <v>18</v>
      </c>
      <c r="N3259" s="606" t="s">
        <v>18</v>
      </c>
      <c r="O3259" s="607"/>
      <c r="P3259" s="119" t="s">
        <v>18</v>
      </c>
      <c r="Q3259" s="119" t="s">
        <v>18</v>
      </c>
      <c r="R3259" s="119" t="s">
        <v>18</v>
      </c>
      <c r="S3259" s="606" t="s">
        <v>18</v>
      </c>
      <c r="T3259" s="607"/>
      <c r="U3259" s="606" t="s">
        <v>18</v>
      </c>
      <c r="V3259" s="607"/>
      <c r="W3259" s="119" t="s">
        <v>18</v>
      </c>
      <c r="X3259" s="119" t="s">
        <v>18</v>
      </c>
      <c r="Y3259" s="119" t="s">
        <v>18</v>
      </c>
      <c r="Z3259" s="119" t="s">
        <v>18</v>
      </c>
    </row>
    <row r="3260" spans="2:26" x14ac:dyDescent="0.25">
      <c r="B3260" s="635"/>
      <c r="C3260" s="636"/>
      <c r="D3260" s="612"/>
      <c r="E3260" s="602"/>
      <c r="F3260" s="608" t="s">
        <v>160</v>
      </c>
      <c r="G3260" s="609"/>
      <c r="H3260" s="607"/>
      <c r="I3260" s="606" t="s">
        <v>18</v>
      </c>
      <c r="J3260" s="609"/>
      <c r="K3260" s="607"/>
      <c r="L3260" s="119" t="s">
        <v>18</v>
      </c>
      <c r="M3260" s="119" t="s">
        <v>18</v>
      </c>
      <c r="N3260" s="606" t="s">
        <v>18</v>
      </c>
      <c r="O3260" s="607"/>
      <c r="P3260" s="119" t="s">
        <v>18</v>
      </c>
      <c r="Q3260" s="119" t="s">
        <v>18</v>
      </c>
      <c r="R3260" s="119" t="s">
        <v>18</v>
      </c>
      <c r="S3260" s="606" t="s">
        <v>18</v>
      </c>
      <c r="T3260" s="607"/>
      <c r="U3260" s="606" t="s">
        <v>18</v>
      </c>
      <c r="V3260" s="607"/>
      <c r="W3260" s="119" t="s">
        <v>18</v>
      </c>
      <c r="X3260" s="120">
        <v>15000</v>
      </c>
      <c r="Y3260" s="119" t="s">
        <v>18</v>
      </c>
      <c r="Z3260" s="120">
        <v>15000</v>
      </c>
    </row>
    <row r="3261" spans="2:26" x14ac:dyDescent="0.25">
      <c r="B3261" s="635"/>
      <c r="C3261" s="636"/>
      <c r="D3261" s="612"/>
      <c r="E3261" s="602"/>
      <c r="F3261" s="608" t="s">
        <v>161</v>
      </c>
      <c r="G3261" s="609"/>
      <c r="H3261" s="607"/>
      <c r="I3261" s="606" t="s">
        <v>18</v>
      </c>
      <c r="J3261" s="609"/>
      <c r="K3261" s="607"/>
      <c r="L3261" s="119" t="s">
        <v>18</v>
      </c>
      <c r="M3261" s="119" t="s">
        <v>18</v>
      </c>
      <c r="N3261" s="606" t="s">
        <v>18</v>
      </c>
      <c r="O3261" s="607"/>
      <c r="P3261" s="119" t="s">
        <v>18</v>
      </c>
      <c r="Q3261" s="119" t="s">
        <v>18</v>
      </c>
      <c r="R3261" s="119" t="s">
        <v>18</v>
      </c>
      <c r="S3261" s="606" t="s">
        <v>18</v>
      </c>
      <c r="T3261" s="607"/>
      <c r="U3261" s="606" t="s">
        <v>18</v>
      </c>
      <c r="V3261" s="607"/>
      <c r="W3261" s="119" t="s">
        <v>18</v>
      </c>
      <c r="X3261" s="119" t="s">
        <v>18</v>
      </c>
      <c r="Y3261" s="119" t="s">
        <v>18</v>
      </c>
      <c r="Z3261" s="119" t="s">
        <v>18</v>
      </c>
    </row>
    <row r="3262" spans="2:26" x14ac:dyDescent="0.25">
      <c r="B3262" s="635"/>
      <c r="C3262" s="636"/>
      <c r="D3262" s="612"/>
      <c r="E3262" s="602"/>
      <c r="F3262" s="608" t="s">
        <v>162</v>
      </c>
      <c r="G3262" s="609"/>
      <c r="H3262" s="607"/>
      <c r="I3262" s="606" t="s">
        <v>18</v>
      </c>
      <c r="J3262" s="609"/>
      <c r="K3262" s="607"/>
      <c r="L3262" s="119" t="s">
        <v>18</v>
      </c>
      <c r="M3262" s="119" t="s">
        <v>18</v>
      </c>
      <c r="N3262" s="606" t="s">
        <v>18</v>
      </c>
      <c r="O3262" s="607"/>
      <c r="P3262" s="119" t="s">
        <v>18</v>
      </c>
      <c r="Q3262" s="119" t="s">
        <v>18</v>
      </c>
      <c r="R3262" s="119" t="s">
        <v>18</v>
      </c>
      <c r="S3262" s="606" t="s">
        <v>18</v>
      </c>
      <c r="T3262" s="607"/>
      <c r="U3262" s="606" t="s">
        <v>18</v>
      </c>
      <c r="V3262" s="607"/>
      <c r="W3262" s="119" t="s">
        <v>18</v>
      </c>
      <c r="X3262" s="120">
        <v>65000</v>
      </c>
      <c r="Y3262" s="119" t="s">
        <v>18</v>
      </c>
      <c r="Z3262" s="120">
        <v>65000</v>
      </c>
    </row>
    <row r="3263" spans="2:26" x14ac:dyDescent="0.25">
      <c r="B3263" s="635"/>
      <c r="C3263" s="636"/>
      <c r="D3263" s="612"/>
      <c r="E3263" s="602"/>
      <c r="F3263" s="608" t="s">
        <v>163</v>
      </c>
      <c r="G3263" s="609"/>
      <c r="H3263" s="607"/>
      <c r="I3263" s="606" t="s">
        <v>18</v>
      </c>
      <c r="J3263" s="609"/>
      <c r="K3263" s="607"/>
      <c r="L3263" s="119" t="s">
        <v>18</v>
      </c>
      <c r="M3263" s="119" t="s">
        <v>18</v>
      </c>
      <c r="N3263" s="606" t="s">
        <v>18</v>
      </c>
      <c r="O3263" s="607"/>
      <c r="P3263" s="119" t="s">
        <v>18</v>
      </c>
      <c r="Q3263" s="119" t="s">
        <v>18</v>
      </c>
      <c r="R3263" s="119" t="s">
        <v>18</v>
      </c>
      <c r="S3263" s="606" t="s">
        <v>18</v>
      </c>
      <c r="T3263" s="607"/>
      <c r="U3263" s="606" t="s">
        <v>18</v>
      </c>
      <c r="V3263" s="607"/>
      <c r="W3263" s="119" t="s">
        <v>18</v>
      </c>
      <c r="X3263" s="119" t="s">
        <v>18</v>
      </c>
      <c r="Y3263" s="119" t="s">
        <v>18</v>
      </c>
      <c r="Z3263" s="119" t="s">
        <v>18</v>
      </c>
    </row>
    <row r="3264" spans="2:26" x14ac:dyDescent="0.25">
      <c r="B3264" s="635"/>
      <c r="C3264" s="636"/>
      <c r="D3264" s="623"/>
      <c r="E3264" s="605"/>
      <c r="F3264" s="608" t="s">
        <v>164</v>
      </c>
      <c r="G3264" s="609"/>
      <c r="H3264" s="607"/>
      <c r="I3264" s="606" t="s">
        <v>18</v>
      </c>
      <c r="J3264" s="609"/>
      <c r="K3264" s="607"/>
      <c r="L3264" s="119" t="s">
        <v>18</v>
      </c>
      <c r="M3264" s="119" t="s">
        <v>18</v>
      </c>
      <c r="N3264" s="606" t="s">
        <v>18</v>
      </c>
      <c r="O3264" s="607"/>
      <c r="P3264" s="119" t="s">
        <v>18</v>
      </c>
      <c r="Q3264" s="119" t="s">
        <v>18</v>
      </c>
      <c r="R3264" s="119" t="s">
        <v>18</v>
      </c>
      <c r="S3264" s="606" t="s">
        <v>18</v>
      </c>
      <c r="T3264" s="607"/>
      <c r="U3264" s="606" t="s">
        <v>18</v>
      </c>
      <c r="V3264" s="607"/>
      <c r="W3264" s="119" t="s">
        <v>18</v>
      </c>
      <c r="X3264" s="120">
        <v>11700</v>
      </c>
      <c r="Y3264" s="119" t="s">
        <v>18</v>
      </c>
      <c r="Z3264" s="120">
        <v>11700</v>
      </c>
    </row>
    <row r="3265" spans="2:26" s="207" customFormat="1" x14ac:dyDescent="0.25">
      <c r="B3265" s="635"/>
      <c r="C3265" s="636"/>
      <c r="D3265" s="204"/>
      <c r="E3265" s="205"/>
      <c r="F3265" s="250"/>
      <c r="G3265" s="249"/>
      <c r="H3265" s="249"/>
      <c r="I3265" s="251"/>
      <c r="J3265" s="249"/>
      <c r="K3265" s="249"/>
      <c r="L3265" s="251"/>
      <c r="M3265" s="251"/>
      <c r="N3265" s="251"/>
      <c r="O3265" s="249"/>
      <c r="P3265" s="251"/>
      <c r="Q3265" s="251"/>
      <c r="R3265" s="252"/>
      <c r="S3265" s="251"/>
      <c r="T3265" s="249"/>
      <c r="U3265" s="251"/>
      <c r="V3265" s="249"/>
      <c r="W3265" s="251"/>
      <c r="X3265" s="251"/>
      <c r="Y3265" s="252"/>
      <c r="Z3265" s="252"/>
    </row>
    <row r="3266" spans="2:26" s="207" customFormat="1" x14ac:dyDescent="0.25">
      <c r="B3266" s="635"/>
      <c r="C3266" s="636"/>
      <c r="D3266" s="204"/>
      <c r="E3266" s="205"/>
      <c r="F3266" s="250"/>
      <c r="G3266" s="249"/>
      <c r="H3266" s="249"/>
      <c r="I3266" s="251"/>
      <c r="J3266" s="249"/>
      <c r="K3266" s="249"/>
      <c r="L3266" s="251"/>
      <c r="M3266" s="251"/>
      <c r="N3266" s="251"/>
      <c r="O3266" s="249"/>
      <c r="P3266" s="251"/>
      <c r="Q3266" s="251"/>
      <c r="R3266" s="252"/>
      <c r="S3266" s="251"/>
      <c r="T3266" s="249"/>
      <c r="U3266" s="251"/>
      <c r="V3266" s="249"/>
      <c r="W3266" s="251"/>
      <c r="X3266" s="251"/>
      <c r="Y3266" s="252"/>
      <c r="Z3266" s="252"/>
    </row>
    <row r="3267" spans="2:26" s="207" customFormat="1" x14ac:dyDescent="0.25">
      <c r="B3267" s="635"/>
      <c r="C3267" s="636"/>
      <c r="D3267" s="204"/>
      <c r="E3267" s="205"/>
      <c r="F3267" s="250"/>
      <c r="G3267" s="249"/>
      <c r="H3267" s="249"/>
      <c r="I3267" s="251"/>
      <c r="J3267" s="249"/>
      <c r="K3267" s="249"/>
      <c r="L3267" s="251"/>
      <c r="M3267" s="251"/>
      <c r="N3267" s="251"/>
      <c r="O3267" s="249"/>
      <c r="P3267" s="251"/>
      <c r="Q3267" s="251"/>
      <c r="R3267" s="252"/>
      <c r="S3267" s="251"/>
      <c r="T3267" s="249"/>
      <c r="U3267" s="251"/>
      <c r="V3267" s="249"/>
      <c r="W3267" s="251"/>
      <c r="X3267" s="251"/>
      <c r="Y3267" s="252"/>
      <c r="Z3267" s="252"/>
    </row>
    <row r="3268" spans="2:26" x14ac:dyDescent="0.25">
      <c r="B3268" s="635"/>
      <c r="C3268" s="636"/>
      <c r="D3268" s="611" t="s">
        <v>165</v>
      </c>
      <c r="E3268" s="599"/>
      <c r="F3268" s="608" t="s">
        <v>166</v>
      </c>
      <c r="G3268" s="609"/>
      <c r="H3268" s="607"/>
      <c r="I3268" s="606" t="s">
        <v>18</v>
      </c>
      <c r="J3268" s="609"/>
      <c r="K3268" s="607"/>
      <c r="L3268" s="119" t="s">
        <v>18</v>
      </c>
      <c r="M3268" s="119" t="s">
        <v>18</v>
      </c>
      <c r="N3268" s="606" t="s">
        <v>18</v>
      </c>
      <c r="O3268" s="607"/>
      <c r="P3268" s="119" t="s">
        <v>18</v>
      </c>
      <c r="Q3268" s="119" t="s">
        <v>18</v>
      </c>
      <c r="R3268" s="119" t="s">
        <v>18</v>
      </c>
      <c r="S3268" s="606" t="s">
        <v>18</v>
      </c>
      <c r="T3268" s="607"/>
      <c r="U3268" s="606" t="s">
        <v>18</v>
      </c>
      <c r="V3268" s="607"/>
      <c r="W3268" s="119" t="s">
        <v>18</v>
      </c>
      <c r="X3268" s="119" t="s">
        <v>18</v>
      </c>
      <c r="Y3268" s="119" t="s">
        <v>18</v>
      </c>
      <c r="Z3268" s="119" t="s">
        <v>18</v>
      </c>
    </row>
    <row r="3269" spans="2:26" x14ac:dyDescent="0.25">
      <c r="B3269" s="635"/>
      <c r="C3269" s="636"/>
      <c r="D3269" s="612"/>
      <c r="E3269" s="602"/>
      <c r="F3269" s="608" t="s">
        <v>167</v>
      </c>
      <c r="G3269" s="609"/>
      <c r="H3269" s="607"/>
      <c r="I3269" s="606" t="s">
        <v>18</v>
      </c>
      <c r="J3269" s="609"/>
      <c r="K3269" s="607"/>
      <c r="L3269" s="119" t="s">
        <v>18</v>
      </c>
      <c r="M3269" s="119" t="s">
        <v>18</v>
      </c>
      <c r="N3269" s="606" t="s">
        <v>18</v>
      </c>
      <c r="O3269" s="607"/>
      <c r="P3269" s="120">
        <v>290000</v>
      </c>
      <c r="Q3269" s="119" t="s">
        <v>18</v>
      </c>
      <c r="R3269" s="119" t="s">
        <v>18</v>
      </c>
      <c r="S3269" s="606" t="s">
        <v>18</v>
      </c>
      <c r="T3269" s="607"/>
      <c r="U3269" s="606" t="s">
        <v>18</v>
      </c>
      <c r="V3269" s="607"/>
      <c r="W3269" s="119" t="s">
        <v>18</v>
      </c>
      <c r="X3269" s="119" t="s">
        <v>18</v>
      </c>
      <c r="Y3269" s="119" t="s">
        <v>18</v>
      </c>
      <c r="Z3269" s="120">
        <v>290000</v>
      </c>
    </row>
    <row r="3270" spans="2:26" x14ac:dyDescent="0.25">
      <c r="B3270" s="635"/>
      <c r="C3270" s="636"/>
      <c r="D3270" s="612"/>
      <c r="E3270" s="602"/>
      <c r="F3270" s="608" t="s">
        <v>168</v>
      </c>
      <c r="G3270" s="609"/>
      <c r="H3270" s="607"/>
      <c r="I3270" s="606" t="s">
        <v>18</v>
      </c>
      <c r="J3270" s="609"/>
      <c r="K3270" s="607"/>
      <c r="L3270" s="119" t="s">
        <v>18</v>
      </c>
      <c r="M3270" s="119" t="s">
        <v>18</v>
      </c>
      <c r="N3270" s="610">
        <v>683000</v>
      </c>
      <c r="O3270" s="607"/>
      <c r="P3270" s="119" t="s">
        <v>18</v>
      </c>
      <c r="Q3270" s="119" t="s">
        <v>18</v>
      </c>
      <c r="R3270" s="119" t="s">
        <v>18</v>
      </c>
      <c r="S3270" s="606" t="s">
        <v>18</v>
      </c>
      <c r="T3270" s="607"/>
      <c r="U3270" s="606" t="s">
        <v>18</v>
      </c>
      <c r="V3270" s="607"/>
      <c r="W3270" s="119" t="s">
        <v>18</v>
      </c>
      <c r="X3270" s="119" t="s">
        <v>18</v>
      </c>
      <c r="Y3270" s="119" t="s">
        <v>18</v>
      </c>
      <c r="Z3270" s="120">
        <v>683000</v>
      </c>
    </row>
    <row r="3271" spans="2:26" x14ac:dyDescent="0.25">
      <c r="B3271" s="635"/>
      <c r="C3271" s="636"/>
      <c r="D3271" s="612"/>
      <c r="E3271" s="602"/>
      <c r="F3271" s="608" t="s">
        <v>169</v>
      </c>
      <c r="G3271" s="609"/>
      <c r="H3271" s="607"/>
      <c r="I3271" s="606" t="s">
        <v>18</v>
      </c>
      <c r="J3271" s="609"/>
      <c r="K3271" s="607"/>
      <c r="L3271" s="119" t="s">
        <v>18</v>
      </c>
      <c r="M3271" s="119" t="s">
        <v>18</v>
      </c>
      <c r="N3271" s="610">
        <v>972500</v>
      </c>
      <c r="O3271" s="607"/>
      <c r="P3271" s="119" t="s">
        <v>18</v>
      </c>
      <c r="Q3271" s="119" t="s">
        <v>18</v>
      </c>
      <c r="R3271" s="119" t="s">
        <v>18</v>
      </c>
      <c r="S3271" s="606" t="s">
        <v>18</v>
      </c>
      <c r="T3271" s="607"/>
      <c r="U3271" s="606" t="s">
        <v>18</v>
      </c>
      <c r="V3271" s="607"/>
      <c r="W3271" s="119" t="s">
        <v>18</v>
      </c>
      <c r="X3271" s="119" t="s">
        <v>18</v>
      </c>
      <c r="Y3271" s="119" t="s">
        <v>18</v>
      </c>
      <c r="Z3271" s="120">
        <v>972500</v>
      </c>
    </row>
    <row r="3272" spans="2:26" x14ac:dyDescent="0.25">
      <c r="B3272" s="635"/>
      <c r="C3272" s="636"/>
      <c r="D3272" s="612"/>
      <c r="E3272" s="602"/>
      <c r="F3272" s="608" t="s">
        <v>170</v>
      </c>
      <c r="G3272" s="609"/>
      <c r="H3272" s="607"/>
      <c r="I3272" s="606" t="s">
        <v>18</v>
      </c>
      <c r="J3272" s="609"/>
      <c r="K3272" s="607"/>
      <c r="L3272" s="119" t="s">
        <v>18</v>
      </c>
      <c r="M3272" s="119" t="s">
        <v>18</v>
      </c>
      <c r="N3272" s="610">
        <v>631000</v>
      </c>
      <c r="O3272" s="607"/>
      <c r="P3272" s="119" t="s">
        <v>18</v>
      </c>
      <c r="Q3272" s="119" t="s">
        <v>18</v>
      </c>
      <c r="R3272" s="119" t="s">
        <v>18</v>
      </c>
      <c r="S3272" s="606" t="s">
        <v>18</v>
      </c>
      <c r="T3272" s="607"/>
      <c r="U3272" s="606" t="s">
        <v>18</v>
      </c>
      <c r="V3272" s="607"/>
      <c r="W3272" s="119" t="s">
        <v>18</v>
      </c>
      <c r="X3272" s="119" t="s">
        <v>18</v>
      </c>
      <c r="Y3272" s="119" t="s">
        <v>18</v>
      </c>
      <c r="Z3272" s="120">
        <v>631000</v>
      </c>
    </row>
    <row r="3273" spans="2:26" x14ac:dyDescent="0.25">
      <c r="B3273" s="635"/>
      <c r="C3273" s="636"/>
      <c r="D3273" s="612"/>
      <c r="E3273" s="602"/>
      <c r="F3273" s="608" t="s">
        <v>171</v>
      </c>
      <c r="G3273" s="609"/>
      <c r="H3273" s="607"/>
      <c r="I3273" s="606" t="s">
        <v>18</v>
      </c>
      <c r="J3273" s="609"/>
      <c r="K3273" s="607"/>
      <c r="L3273" s="119" t="s">
        <v>18</v>
      </c>
      <c r="M3273" s="119" t="s">
        <v>18</v>
      </c>
      <c r="N3273" s="610">
        <v>550000</v>
      </c>
      <c r="O3273" s="607"/>
      <c r="P3273" s="119" t="s">
        <v>18</v>
      </c>
      <c r="Q3273" s="119" t="s">
        <v>18</v>
      </c>
      <c r="R3273" s="119" t="s">
        <v>18</v>
      </c>
      <c r="S3273" s="606" t="s">
        <v>18</v>
      </c>
      <c r="T3273" s="607"/>
      <c r="U3273" s="606" t="s">
        <v>18</v>
      </c>
      <c r="V3273" s="607"/>
      <c r="W3273" s="119" t="s">
        <v>18</v>
      </c>
      <c r="X3273" s="119" t="s">
        <v>18</v>
      </c>
      <c r="Y3273" s="119" t="s">
        <v>18</v>
      </c>
      <c r="Z3273" s="120">
        <v>550000</v>
      </c>
    </row>
    <row r="3274" spans="2:26" x14ac:dyDescent="0.25">
      <c r="B3274" s="635"/>
      <c r="C3274" s="636"/>
      <c r="D3274" s="612"/>
      <c r="E3274" s="602"/>
      <c r="F3274" s="608" t="s">
        <v>172</v>
      </c>
      <c r="G3274" s="609"/>
      <c r="H3274" s="607"/>
      <c r="I3274" s="606" t="s">
        <v>18</v>
      </c>
      <c r="J3274" s="609"/>
      <c r="K3274" s="607"/>
      <c r="L3274" s="119" t="s">
        <v>18</v>
      </c>
      <c r="M3274" s="119" t="s">
        <v>18</v>
      </c>
      <c r="N3274" s="606" t="s">
        <v>18</v>
      </c>
      <c r="O3274" s="607"/>
      <c r="P3274" s="119" t="s">
        <v>18</v>
      </c>
      <c r="Q3274" s="119" t="s">
        <v>18</v>
      </c>
      <c r="R3274" s="119" t="s">
        <v>18</v>
      </c>
      <c r="S3274" s="606" t="s">
        <v>18</v>
      </c>
      <c r="T3274" s="607"/>
      <c r="U3274" s="606" t="s">
        <v>18</v>
      </c>
      <c r="V3274" s="607"/>
      <c r="W3274" s="119" t="s">
        <v>18</v>
      </c>
      <c r="X3274" s="119" t="s">
        <v>18</v>
      </c>
      <c r="Y3274" s="119" t="s">
        <v>18</v>
      </c>
      <c r="Z3274" s="119" t="s">
        <v>18</v>
      </c>
    </row>
    <row r="3275" spans="2:26" x14ac:dyDescent="0.25">
      <c r="B3275" s="635"/>
      <c r="C3275" s="636"/>
      <c r="D3275" s="612"/>
      <c r="E3275" s="602"/>
      <c r="F3275" s="608" t="s">
        <v>173</v>
      </c>
      <c r="G3275" s="609"/>
      <c r="H3275" s="607"/>
      <c r="I3275" s="606" t="s">
        <v>18</v>
      </c>
      <c r="J3275" s="609"/>
      <c r="K3275" s="607"/>
      <c r="L3275" s="119" t="s">
        <v>18</v>
      </c>
      <c r="M3275" s="119" t="s">
        <v>18</v>
      </c>
      <c r="N3275" s="610">
        <v>481000</v>
      </c>
      <c r="O3275" s="607"/>
      <c r="P3275" s="119" t="s">
        <v>18</v>
      </c>
      <c r="Q3275" s="119" t="s">
        <v>18</v>
      </c>
      <c r="R3275" s="119" t="s">
        <v>18</v>
      </c>
      <c r="S3275" s="606" t="s">
        <v>18</v>
      </c>
      <c r="T3275" s="607"/>
      <c r="U3275" s="606" t="s">
        <v>18</v>
      </c>
      <c r="V3275" s="607"/>
      <c r="W3275" s="119" t="s">
        <v>18</v>
      </c>
      <c r="X3275" s="119" t="s">
        <v>18</v>
      </c>
      <c r="Y3275" s="119" t="s">
        <v>18</v>
      </c>
      <c r="Z3275" s="120">
        <v>481000</v>
      </c>
    </row>
    <row r="3276" spans="2:26" x14ac:dyDescent="0.25">
      <c r="B3276" s="635"/>
      <c r="C3276" s="636"/>
      <c r="D3276" s="612"/>
      <c r="E3276" s="602"/>
      <c r="F3276" s="608" t="s">
        <v>174</v>
      </c>
      <c r="G3276" s="609"/>
      <c r="H3276" s="607"/>
      <c r="I3276" s="606" t="s">
        <v>18</v>
      </c>
      <c r="J3276" s="609"/>
      <c r="K3276" s="607"/>
      <c r="L3276" s="119" t="s">
        <v>18</v>
      </c>
      <c r="M3276" s="119" t="s">
        <v>18</v>
      </c>
      <c r="N3276" s="610">
        <v>633000</v>
      </c>
      <c r="O3276" s="607"/>
      <c r="P3276" s="119" t="s">
        <v>18</v>
      </c>
      <c r="Q3276" s="119" t="s">
        <v>18</v>
      </c>
      <c r="R3276" s="119" t="s">
        <v>18</v>
      </c>
      <c r="S3276" s="606" t="s">
        <v>18</v>
      </c>
      <c r="T3276" s="607"/>
      <c r="U3276" s="606" t="s">
        <v>18</v>
      </c>
      <c r="V3276" s="607"/>
      <c r="W3276" s="119" t="s">
        <v>18</v>
      </c>
      <c r="X3276" s="119" t="s">
        <v>18</v>
      </c>
      <c r="Y3276" s="119" t="s">
        <v>18</v>
      </c>
      <c r="Z3276" s="120">
        <v>633000</v>
      </c>
    </row>
    <row r="3277" spans="2:26" x14ac:dyDescent="0.25">
      <c r="B3277" s="635"/>
      <c r="C3277" s="636"/>
      <c r="D3277" s="612"/>
      <c r="E3277" s="602"/>
      <c r="F3277" s="608" t="s">
        <v>175</v>
      </c>
      <c r="G3277" s="609"/>
      <c r="H3277" s="607"/>
      <c r="I3277" s="606" t="s">
        <v>18</v>
      </c>
      <c r="J3277" s="609"/>
      <c r="K3277" s="607"/>
      <c r="L3277" s="119" t="s">
        <v>18</v>
      </c>
      <c r="M3277" s="119" t="s">
        <v>18</v>
      </c>
      <c r="N3277" s="606" t="s">
        <v>18</v>
      </c>
      <c r="O3277" s="607"/>
      <c r="P3277" s="119" t="s">
        <v>18</v>
      </c>
      <c r="Q3277" s="119" t="s">
        <v>18</v>
      </c>
      <c r="R3277" s="119" t="s">
        <v>18</v>
      </c>
      <c r="S3277" s="606" t="s">
        <v>18</v>
      </c>
      <c r="T3277" s="607"/>
      <c r="U3277" s="606" t="s">
        <v>18</v>
      </c>
      <c r="V3277" s="607"/>
      <c r="W3277" s="120">
        <v>253000</v>
      </c>
      <c r="X3277" s="119" t="s">
        <v>18</v>
      </c>
      <c r="Y3277" s="119" t="s">
        <v>18</v>
      </c>
      <c r="Z3277" s="120">
        <v>253000</v>
      </c>
    </row>
    <row r="3278" spans="2:26" x14ac:dyDescent="0.25">
      <c r="B3278" s="635"/>
      <c r="C3278" s="636"/>
      <c r="D3278" s="612"/>
      <c r="E3278" s="602"/>
      <c r="F3278" s="608" t="s">
        <v>176</v>
      </c>
      <c r="G3278" s="609"/>
      <c r="H3278" s="607"/>
      <c r="I3278" s="606" t="s">
        <v>18</v>
      </c>
      <c r="J3278" s="609"/>
      <c r="K3278" s="607"/>
      <c r="L3278" s="119" t="s">
        <v>18</v>
      </c>
      <c r="M3278" s="119" t="s">
        <v>18</v>
      </c>
      <c r="N3278" s="610">
        <v>175400</v>
      </c>
      <c r="O3278" s="607"/>
      <c r="P3278" s="119" t="s">
        <v>18</v>
      </c>
      <c r="Q3278" s="119" t="s">
        <v>18</v>
      </c>
      <c r="R3278" s="119" t="s">
        <v>18</v>
      </c>
      <c r="S3278" s="606" t="s">
        <v>18</v>
      </c>
      <c r="T3278" s="607"/>
      <c r="U3278" s="606" t="s">
        <v>18</v>
      </c>
      <c r="V3278" s="607"/>
      <c r="W3278" s="119" t="s">
        <v>18</v>
      </c>
      <c r="X3278" s="119" t="s">
        <v>18</v>
      </c>
      <c r="Y3278" s="119" t="s">
        <v>18</v>
      </c>
      <c r="Z3278" s="120">
        <v>175400</v>
      </c>
    </row>
    <row r="3279" spans="2:26" x14ac:dyDescent="0.25">
      <c r="B3279" s="635"/>
      <c r="C3279" s="636"/>
      <c r="D3279" s="612"/>
      <c r="E3279" s="602"/>
      <c r="F3279" s="608" t="s">
        <v>177</v>
      </c>
      <c r="G3279" s="609"/>
      <c r="H3279" s="607"/>
      <c r="I3279" s="606" t="s">
        <v>18</v>
      </c>
      <c r="J3279" s="609"/>
      <c r="K3279" s="607"/>
      <c r="L3279" s="119" t="s">
        <v>18</v>
      </c>
      <c r="M3279" s="119" t="s">
        <v>18</v>
      </c>
      <c r="N3279" s="606" t="s">
        <v>18</v>
      </c>
      <c r="O3279" s="607"/>
      <c r="P3279" s="119" t="s">
        <v>18</v>
      </c>
      <c r="Q3279" s="119" t="s">
        <v>18</v>
      </c>
      <c r="R3279" s="119" t="s">
        <v>18</v>
      </c>
      <c r="S3279" s="606" t="s">
        <v>18</v>
      </c>
      <c r="T3279" s="607"/>
      <c r="U3279" s="606" t="s">
        <v>18</v>
      </c>
      <c r="V3279" s="607"/>
      <c r="W3279" s="119" t="s">
        <v>18</v>
      </c>
      <c r="X3279" s="119" t="s">
        <v>18</v>
      </c>
      <c r="Y3279" s="119" t="s">
        <v>18</v>
      </c>
      <c r="Z3279" s="119" t="s">
        <v>18</v>
      </c>
    </row>
    <row r="3280" spans="2:26" x14ac:dyDescent="0.25">
      <c r="B3280" s="637"/>
      <c r="C3280" s="638"/>
      <c r="D3280" s="623"/>
      <c r="E3280" s="605"/>
      <c r="F3280" s="608" t="s">
        <v>178</v>
      </c>
      <c r="G3280" s="609"/>
      <c r="H3280" s="607"/>
      <c r="I3280" s="606" t="s">
        <v>18</v>
      </c>
      <c r="J3280" s="609"/>
      <c r="K3280" s="607"/>
      <c r="L3280" s="119" t="s">
        <v>18</v>
      </c>
      <c r="M3280" s="119" t="s">
        <v>18</v>
      </c>
      <c r="N3280" s="606" t="s">
        <v>18</v>
      </c>
      <c r="O3280" s="607"/>
      <c r="P3280" s="119" t="s">
        <v>18</v>
      </c>
      <c r="Q3280" s="119" t="s">
        <v>18</v>
      </c>
      <c r="R3280" s="119" t="s">
        <v>18</v>
      </c>
      <c r="S3280" s="606" t="s">
        <v>18</v>
      </c>
      <c r="T3280" s="607"/>
      <c r="U3280" s="606" t="s">
        <v>18</v>
      </c>
      <c r="V3280" s="607"/>
      <c r="W3280" s="119" t="s">
        <v>18</v>
      </c>
      <c r="X3280" s="119" t="s">
        <v>18</v>
      </c>
      <c r="Y3280" s="120">
        <v>393000</v>
      </c>
      <c r="Z3280" s="120">
        <v>393000</v>
      </c>
    </row>
    <row r="3281" spans="2:26" x14ac:dyDescent="0.25">
      <c r="B3281" s="611" t="s">
        <v>179</v>
      </c>
      <c r="C3281" s="607"/>
      <c r="D3281" s="611" t="s">
        <v>180</v>
      </c>
      <c r="E3281" s="607"/>
      <c r="F3281" s="608" t="s">
        <v>180</v>
      </c>
      <c r="G3281" s="609"/>
      <c r="H3281" s="607"/>
      <c r="I3281" s="606" t="s">
        <v>18</v>
      </c>
      <c r="J3281" s="609"/>
      <c r="K3281" s="607"/>
      <c r="L3281" s="119" t="s">
        <v>18</v>
      </c>
      <c r="M3281" s="119" t="s">
        <v>18</v>
      </c>
      <c r="N3281" s="606" t="s">
        <v>18</v>
      </c>
      <c r="O3281" s="607"/>
      <c r="P3281" s="119" t="s">
        <v>18</v>
      </c>
      <c r="Q3281" s="119" t="s">
        <v>18</v>
      </c>
      <c r="R3281" s="119" t="s">
        <v>18</v>
      </c>
      <c r="S3281" s="606" t="s">
        <v>18</v>
      </c>
      <c r="T3281" s="607"/>
      <c r="U3281" s="606" t="s">
        <v>18</v>
      </c>
      <c r="V3281" s="607"/>
      <c r="W3281" s="119" t="s">
        <v>18</v>
      </c>
      <c r="X3281" s="119" t="s">
        <v>18</v>
      </c>
      <c r="Y3281" s="120">
        <v>20000</v>
      </c>
      <c r="Z3281" s="120">
        <v>20000</v>
      </c>
    </row>
    <row r="3282" spans="2:26" x14ac:dyDescent="0.25">
      <c r="B3282" s="611" t="s">
        <v>181</v>
      </c>
      <c r="C3282" s="599"/>
      <c r="D3282" s="611" t="s">
        <v>182</v>
      </c>
      <c r="E3282" s="599"/>
      <c r="F3282" s="608" t="s">
        <v>183</v>
      </c>
      <c r="G3282" s="609"/>
      <c r="H3282" s="607"/>
      <c r="I3282" s="606" t="s">
        <v>18</v>
      </c>
      <c r="J3282" s="609"/>
      <c r="K3282" s="607"/>
      <c r="L3282" s="119" t="s">
        <v>18</v>
      </c>
      <c r="M3282" s="119" t="s">
        <v>18</v>
      </c>
      <c r="N3282" s="606" t="s">
        <v>18</v>
      </c>
      <c r="O3282" s="607"/>
      <c r="P3282" s="119" t="s">
        <v>18</v>
      </c>
      <c r="Q3282" s="119" t="s">
        <v>18</v>
      </c>
      <c r="R3282" s="119" t="s">
        <v>18</v>
      </c>
      <c r="S3282" s="606" t="s">
        <v>18</v>
      </c>
      <c r="T3282" s="607"/>
      <c r="U3282" s="610">
        <v>45000</v>
      </c>
      <c r="V3282" s="607"/>
      <c r="W3282" s="119" t="s">
        <v>18</v>
      </c>
      <c r="X3282" s="119" t="s">
        <v>18</v>
      </c>
      <c r="Y3282" s="119" t="s">
        <v>18</v>
      </c>
      <c r="Z3282" s="120">
        <v>45000</v>
      </c>
    </row>
    <row r="3283" spans="2:26" x14ac:dyDescent="0.25">
      <c r="B3283" s="623"/>
      <c r="C3283" s="605"/>
      <c r="D3283" s="623"/>
      <c r="E3283" s="605"/>
      <c r="F3283" s="608" t="s">
        <v>184</v>
      </c>
      <c r="G3283" s="609"/>
      <c r="H3283" s="607"/>
      <c r="I3283" s="606" t="s">
        <v>18</v>
      </c>
      <c r="J3283" s="609"/>
      <c r="K3283" s="607"/>
      <c r="L3283" s="119" t="s">
        <v>18</v>
      </c>
      <c r="M3283" s="119" t="s">
        <v>18</v>
      </c>
      <c r="N3283" s="606" t="s">
        <v>18</v>
      </c>
      <c r="O3283" s="607"/>
      <c r="P3283" s="120">
        <v>20000</v>
      </c>
      <c r="Q3283" s="119" t="s">
        <v>18</v>
      </c>
      <c r="R3283" s="119" t="s">
        <v>18</v>
      </c>
      <c r="S3283" s="606" t="s">
        <v>18</v>
      </c>
      <c r="T3283" s="607"/>
      <c r="U3283" s="606" t="s">
        <v>18</v>
      </c>
      <c r="V3283" s="607"/>
      <c r="W3283" s="120">
        <v>1068000</v>
      </c>
      <c r="X3283" s="119" t="s">
        <v>18</v>
      </c>
      <c r="Y3283" s="119" t="s">
        <v>18</v>
      </c>
      <c r="Z3283" s="120">
        <v>1088000</v>
      </c>
    </row>
    <row r="3284" spans="2:26" x14ac:dyDescent="0.25">
      <c r="B3284" s="641" t="s">
        <v>13</v>
      </c>
      <c r="C3284" s="609"/>
      <c r="D3284" s="609"/>
      <c r="E3284" s="609"/>
      <c r="F3284" s="609"/>
      <c r="G3284" s="609"/>
      <c r="H3284" s="607"/>
      <c r="I3284" s="610">
        <v>10902800</v>
      </c>
      <c r="J3284" s="609"/>
      <c r="K3284" s="607"/>
      <c r="L3284" s="120">
        <v>352000</v>
      </c>
      <c r="M3284" s="120">
        <v>27000</v>
      </c>
      <c r="N3284" s="610">
        <v>4200900</v>
      </c>
      <c r="O3284" s="607"/>
      <c r="P3284" s="120">
        <v>705000</v>
      </c>
      <c r="Q3284" s="120">
        <v>787000</v>
      </c>
      <c r="R3284" s="120">
        <v>3081860</v>
      </c>
      <c r="S3284" s="610">
        <v>522000</v>
      </c>
      <c r="T3284" s="607"/>
      <c r="U3284" s="610">
        <v>308120</v>
      </c>
      <c r="V3284" s="607"/>
      <c r="W3284" s="120">
        <v>2928020</v>
      </c>
      <c r="X3284" s="120">
        <v>597840</v>
      </c>
      <c r="Y3284" s="120">
        <v>10087460</v>
      </c>
      <c r="Z3284" s="120">
        <v>34500000</v>
      </c>
    </row>
  </sheetData>
  <mergeCells count="803">
    <mergeCell ref="B3284:H3284"/>
    <mergeCell ref="I3284:K3284"/>
    <mergeCell ref="N3284:O3284"/>
    <mergeCell ref="S3284:T3284"/>
    <mergeCell ref="U3284:V3284"/>
    <mergeCell ref="S3281:T3281"/>
    <mergeCell ref="U3281:V3281"/>
    <mergeCell ref="B3282:C3283"/>
    <mergeCell ref="D3282:E3283"/>
    <mergeCell ref="F3282:H3282"/>
    <mergeCell ref="I3282:K3282"/>
    <mergeCell ref="N3282:O3282"/>
    <mergeCell ref="S3282:T3282"/>
    <mergeCell ref="U3282:V3282"/>
    <mergeCell ref="F3283:H3283"/>
    <mergeCell ref="I3283:K3283"/>
    <mergeCell ref="N3283:O3283"/>
    <mergeCell ref="S3283:T3283"/>
    <mergeCell ref="U3283:V3283"/>
    <mergeCell ref="B3281:C3281"/>
    <mergeCell ref="D3281:E3281"/>
    <mergeCell ref="F3281:H3281"/>
    <mergeCell ref="I3281:K3281"/>
    <mergeCell ref="N3281:O3281"/>
    <mergeCell ref="F3280:H3280"/>
    <mergeCell ref="I3280:K3280"/>
    <mergeCell ref="N3280:O3280"/>
    <mergeCell ref="S3280:T3280"/>
    <mergeCell ref="U3280:V3280"/>
    <mergeCell ref="F3279:H3279"/>
    <mergeCell ref="I3279:K3279"/>
    <mergeCell ref="N3279:O3279"/>
    <mergeCell ref="S3279:T3279"/>
    <mergeCell ref="U3279:V3279"/>
    <mergeCell ref="F3278:H3278"/>
    <mergeCell ref="I3278:K3278"/>
    <mergeCell ref="N3278:O3278"/>
    <mergeCell ref="S3278:T3278"/>
    <mergeCell ref="U3278:V3278"/>
    <mergeCell ref="F3277:H3277"/>
    <mergeCell ref="I3277:K3277"/>
    <mergeCell ref="N3277:O3277"/>
    <mergeCell ref="S3277:T3277"/>
    <mergeCell ref="U3277:V3277"/>
    <mergeCell ref="F3276:H3276"/>
    <mergeCell ref="I3276:K3276"/>
    <mergeCell ref="N3276:O3276"/>
    <mergeCell ref="S3276:T3276"/>
    <mergeCell ref="U3276:V3276"/>
    <mergeCell ref="S3274:T3274"/>
    <mergeCell ref="U3274:V3274"/>
    <mergeCell ref="F3275:H3275"/>
    <mergeCell ref="I3275:K3275"/>
    <mergeCell ref="N3275:O3275"/>
    <mergeCell ref="S3275:T3275"/>
    <mergeCell ref="U3275:V3275"/>
    <mergeCell ref="I3273:K3273"/>
    <mergeCell ref="N3273:O3273"/>
    <mergeCell ref="S3273:T3273"/>
    <mergeCell ref="U3273:V3273"/>
    <mergeCell ref="U3270:V3270"/>
    <mergeCell ref="F3271:H3271"/>
    <mergeCell ref="I3271:K3271"/>
    <mergeCell ref="N3271:O3271"/>
    <mergeCell ref="S3271:T3271"/>
    <mergeCell ref="U3271:V3271"/>
    <mergeCell ref="U3268:V3268"/>
    <mergeCell ref="F3269:H3269"/>
    <mergeCell ref="I3269:K3269"/>
    <mergeCell ref="N3269:O3269"/>
    <mergeCell ref="S3269:T3269"/>
    <mergeCell ref="U3269:V3269"/>
    <mergeCell ref="D3268:E3280"/>
    <mergeCell ref="F3268:H3268"/>
    <mergeCell ref="I3268:K3268"/>
    <mergeCell ref="N3268:O3268"/>
    <mergeCell ref="S3268:T3268"/>
    <mergeCell ref="F3270:H3270"/>
    <mergeCell ref="I3270:K3270"/>
    <mergeCell ref="N3270:O3270"/>
    <mergeCell ref="S3270:T3270"/>
    <mergeCell ref="F3272:H3272"/>
    <mergeCell ref="I3272:K3272"/>
    <mergeCell ref="N3272:O3272"/>
    <mergeCell ref="S3272:T3272"/>
    <mergeCell ref="F3274:H3274"/>
    <mergeCell ref="I3274:K3274"/>
    <mergeCell ref="N3274:O3274"/>
    <mergeCell ref="U3272:V3272"/>
    <mergeCell ref="F3273:H3273"/>
    <mergeCell ref="F3264:H3264"/>
    <mergeCell ref="I3264:K3264"/>
    <mergeCell ref="N3264:O3264"/>
    <mergeCell ref="S3264:T3264"/>
    <mergeCell ref="U3264:V3264"/>
    <mergeCell ref="F3263:H3263"/>
    <mergeCell ref="I3263:K3263"/>
    <mergeCell ref="N3263:O3263"/>
    <mergeCell ref="S3263:T3263"/>
    <mergeCell ref="U3263:V3263"/>
    <mergeCell ref="F3262:H3262"/>
    <mergeCell ref="I3262:K3262"/>
    <mergeCell ref="N3262:O3262"/>
    <mergeCell ref="S3262:T3262"/>
    <mergeCell ref="U3262:V3262"/>
    <mergeCell ref="N3260:O3260"/>
    <mergeCell ref="S3260:T3260"/>
    <mergeCell ref="U3260:V3260"/>
    <mergeCell ref="F3261:H3261"/>
    <mergeCell ref="I3261:K3261"/>
    <mergeCell ref="N3261:O3261"/>
    <mergeCell ref="S3261:T3261"/>
    <mergeCell ref="U3261:V3261"/>
    <mergeCell ref="S3258:T3258"/>
    <mergeCell ref="U3258:V3258"/>
    <mergeCell ref="F3259:H3259"/>
    <mergeCell ref="I3259:K3259"/>
    <mergeCell ref="N3259:O3259"/>
    <mergeCell ref="S3259:T3259"/>
    <mergeCell ref="U3259:V3259"/>
    <mergeCell ref="S3256:T3256"/>
    <mergeCell ref="U3256:V3256"/>
    <mergeCell ref="F3257:H3257"/>
    <mergeCell ref="I3257:K3257"/>
    <mergeCell ref="N3257:O3257"/>
    <mergeCell ref="S3257:T3257"/>
    <mergeCell ref="U3257:V3257"/>
    <mergeCell ref="S3255:T3255"/>
    <mergeCell ref="U3255:V3255"/>
    <mergeCell ref="S3252:T3252"/>
    <mergeCell ref="U3252:V3252"/>
    <mergeCell ref="F3253:H3253"/>
    <mergeCell ref="I3253:K3253"/>
    <mergeCell ref="N3253:O3253"/>
    <mergeCell ref="S3253:T3253"/>
    <mergeCell ref="U3253:V3253"/>
    <mergeCell ref="N3249:O3249"/>
    <mergeCell ref="S3249:T3249"/>
    <mergeCell ref="U3249:V3249"/>
    <mergeCell ref="B3252:C3280"/>
    <mergeCell ref="D3252:E3264"/>
    <mergeCell ref="F3252:H3252"/>
    <mergeCell ref="I3252:K3252"/>
    <mergeCell ref="N3252:O3252"/>
    <mergeCell ref="F3254:H3254"/>
    <mergeCell ref="I3254:K3254"/>
    <mergeCell ref="N3254:O3254"/>
    <mergeCell ref="F3256:H3256"/>
    <mergeCell ref="I3256:K3256"/>
    <mergeCell ref="N3256:O3256"/>
    <mergeCell ref="F3258:H3258"/>
    <mergeCell ref="I3258:K3258"/>
    <mergeCell ref="N3258:O3258"/>
    <mergeCell ref="F3260:H3260"/>
    <mergeCell ref="I3260:K3260"/>
    <mergeCell ref="S3254:T3254"/>
    <mergeCell ref="U3254:V3254"/>
    <mergeCell ref="F3255:H3255"/>
    <mergeCell ref="I3255:K3255"/>
    <mergeCell ref="N3255:O3255"/>
    <mergeCell ref="U3247:V3247"/>
    <mergeCell ref="F3246:H3246"/>
    <mergeCell ref="I3246:K3246"/>
    <mergeCell ref="N3246:O3246"/>
    <mergeCell ref="S3246:T3246"/>
    <mergeCell ref="U3246:V3246"/>
    <mergeCell ref="D3248:E3251"/>
    <mergeCell ref="F3248:H3248"/>
    <mergeCell ref="I3248:K3248"/>
    <mergeCell ref="N3248:O3248"/>
    <mergeCell ref="S3248:T3248"/>
    <mergeCell ref="F3250:H3250"/>
    <mergeCell ref="I3250:K3250"/>
    <mergeCell ref="N3250:O3250"/>
    <mergeCell ref="S3250:T3250"/>
    <mergeCell ref="U3250:V3250"/>
    <mergeCell ref="F3251:H3251"/>
    <mergeCell ref="I3251:K3251"/>
    <mergeCell ref="N3251:O3251"/>
    <mergeCell ref="S3251:T3251"/>
    <mergeCell ref="U3251:V3251"/>
    <mergeCell ref="U3248:V3248"/>
    <mergeCell ref="F3249:H3249"/>
    <mergeCell ref="I3249:K3249"/>
    <mergeCell ref="U3244:V3244"/>
    <mergeCell ref="F3245:H3245"/>
    <mergeCell ref="I3245:K3245"/>
    <mergeCell ref="N3245:O3245"/>
    <mergeCell ref="S3245:T3245"/>
    <mergeCell ref="U3245:V3245"/>
    <mergeCell ref="U3242:V3242"/>
    <mergeCell ref="F3243:H3243"/>
    <mergeCell ref="I3243:K3243"/>
    <mergeCell ref="N3243:O3243"/>
    <mergeCell ref="S3243:T3243"/>
    <mergeCell ref="U3243:V3243"/>
    <mergeCell ref="U3237:V3237"/>
    <mergeCell ref="F3241:H3241"/>
    <mergeCell ref="I3241:K3241"/>
    <mergeCell ref="N3241:O3241"/>
    <mergeCell ref="S3241:T3241"/>
    <mergeCell ref="U3241:V3241"/>
    <mergeCell ref="U3235:V3235"/>
    <mergeCell ref="F3236:H3236"/>
    <mergeCell ref="I3236:K3236"/>
    <mergeCell ref="N3236:O3236"/>
    <mergeCell ref="S3236:T3236"/>
    <mergeCell ref="U3236:V3236"/>
    <mergeCell ref="D3235:E3247"/>
    <mergeCell ref="F3235:H3235"/>
    <mergeCell ref="I3235:K3235"/>
    <mergeCell ref="N3235:O3235"/>
    <mergeCell ref="S3235:T3235"/>
    <mergeCell ref="F3237:H3237"/>
    <mergeCell ref="I3237:K3237"/>
    <mergeCell ref="N3237:O3237"/>
    <mergeCell ref="S3237:T3237"/>
    <mergeCell ref="F3242:H3242"/>
    <mergeCell ref="I3242:K3242"/>
    <mergeCell ref="N3242:O3242"/>
    <mergeCell ref="S3242:T3242"/>
    <mergeCell ref="F3244:H3244"/>
    <mergeCell ref="I3244:K3244"/>
    <mergeCell ref="N3244:O3244"/>
    <mergeCell ref="S3244:T3244"/>
    <mergeCell ref="F3247:H3247"/>
    <mergeCell ref="I3247:K3247"/>
    <mergeCell ref="N3247:O3247"/>
    <mergeCell ref="S3247:T3247"/>
    <mergeCell ref="F3234:H3234"/>
    <mergeCell ref="I3234:K3234"/>
    <mergeCell ref="N3234:O3234"/>
    <mergeCell ref="S3234:T3234"/>
    <mergeCell ref="U3234:V3234"/>
    <mergeCell ref="F3233:H3233"/>
    <mergeCell ref="I3233:K3233"/>
    <mergeCell ref="N3233:O3233"/>
    <mergeCell ref="S3233:T3233"/>
    <mergeCell ref="U3233:V3233"/>
    <mergeCell ref="F3232:H3232"/>
    <mergeCell ref="I3232:K3232"/>
    <mergeCell ref="N3232:O3232"/>
    <mergeCell ref="S3232:T3232"/>
    <mergeCell ref="U3232:V3232"/>
    <mergeCell ref="F3231:H3231"/>
    <mergeCell ref="I3231:K3231"/>
    <mergeCell ref="N3231:O3231"/>
    <mergeCell ref="S3231:T3231"/>
    <mergeCell ref="U3231:V3231"/>
    <mergeCell ref="F3230:H3230"/>
    <mergeCell ref="I3230:K3230"/>
    <mergeCell ref="N3230:O3230"/>
    <mergeCell ref="S3230:T3230"/>
    <mergeCell ref="U3230:V3230"/>
    <mergeCell ref="F3229:H3229"/>
    <mergeCell ref="I3229:K3229"/>
    <mergeCell ref="N3229:O3229"/>
    <mergeCell ref="S3229:T3229"/>
    <mergeCell ref="U3229:V3229"/>
    <mergeCell ref="F3228:H3228"/>
    <mergeCell ref="I3228:K3228"/>
    <mergeCell ref="N3228:O3228"/>
    <mergeCell ref="S3228:T3228"/>
    <mergeCell ref="U3228:V3228"/>
    <mergeCell ref="F3227:H3227"/>
    <mergeCell ref="I3227:K3227"/>
    <mergeCell ref="N3227:O3227"/>
    <mergeCell ref="S3227:T3227"/>
    <mergeCell ref="U3227:V3227"/>
    <mergeCell ref="F3226:H3226"/>
    <mergeCell ref="I3226:K3226"/>
    <mergeCell ref="N3226:O3226"/>
    <mergeCell ref="S3226:T3226"/>
    <mergeCell ref="U3226:V3226"/>
    <mergeCell ref="F3225:H3225"/>
    <mergeCell ref="I3225:K3225"/>
    <mergeCell ref="N3225:O3225"/>
    <mergeCell ref="S3225:T3225"/>
    <mergeCell ref="U3225:V3225"/>
    <mergeCell ref="F3224:H3224"/>
    <mergeCell ref="I3224:K3224"/>
    <mergeCell ref="N3224:O3224"/>
    <mergeCell ref="S3224:T3224"/>
    <mergeCell ref="U3224:V3224"/>
    <mergeCell ref="F3223:H3223"/>
    <mergeCell ref="I3223:K3223"/>
    <mergeCell ref="N3223:O3223"/>
    <mergeCell ref="S3223:T3223"/>
    <mergeCell ref="U3223:V3223"/>
    <mergeCell ref="F3222:H3222"/>
    <mergeCell ref="I3222:K3222"/>
    <mergeCell ref="N3222:O3222"/>
    <mergeCell ref="S3222:T3222"/>
    <mergeCell ref="U3222:V3222"/>
    <mergeCell ref="F3221:H3221"/>
    <mergeCell ref="I3221:K3221"/>
    <mergeCell ref="N3221:O3221"/>
    <mergeCell ref="S3221:T3221"/>
    <mergeCell ref="U3221:V3221"/>
    <mergeCell ref="F3220:H3220"/>
    <mergeCell ref="I3220:K3220"/>
    <mergeCell ref="N3220:O3220"/>
    <mergeCell ref="S3220:T3220"/>
    <mergeCell ref="U3220:V3220"/>
    <mergeCell ref="F3219:H3219"/>
    <mergeCell ref="I3219:K3219"/>
    <mergeCell ref="N3219:O3219"/>
    <mergeCell ref="S3219:T3219"/>
    <mergeCell ref="U3219:V3219"/>
    <mergeCell ref="F3218:H3218"/>
    <mergeCell ref="I3218:K3218"/>
    <mergeCell ref="N3218:O3218"/>
    <mergeCell ref="S3218:T3218"/>
    <mergeCell ref="U3218:V3218"/>
    <mergeCell ref="F3217:H3217"/>
    <mergeCell ref="I3217:K3217"/>
    <mergeCell ref="N3217:O3217"/>
    <mergeCell ref="S3217:T3217"/>
    <mergeCell ref="U3217:V3217"/>
    <mergeCell ref="F3216:H3216"/>
    <mergeCell ref="I3216:K3216"/>
    <mergeCell ref="N3216:O3216"/>
    <mergeCell ref="S3216:T3216"/>
    <mergeCell ref="U3216:V3216"/>
    <mergeCell ref="F3215:H3215"/>
    <mergeCell ref="I3215:K3215"/>
    <mergeCell ref="N3215:O3215"/>
    <mergeCell ref="S3215:T3215"/>
    <mergeCell ref="U3215:V3215"/>
    <mergeCell ref="F3214:H3214"/>
    <mergeCell ref="I3214:K3214"/>
    <mergeCell ref="N3214:O3214"/>
    <mergeCell ref="S3214:T3214"/>
    <mergeCell ref="U3214:V3214"/>
    <mergeCell ref="F3210:H3210"/>
    <mergeCell ref="I3210:K3210"/>
    <mergeCell ref="N3210:O3210"/>
    <mergeCell ref="S3210:T3210"/>
    <mergeCell ref="U3210:V3210"/>
    <mergeCell ref="F3209:H3209"/>
    <mergeCell ref="I3209:K3209"/>
    <mergeCell ref="N3209:O3209"/>
    <mergeCell ref="S3209:T3209"/>
    <mergeCell ref="U3209:V3209"/>
    <mergeCell ref="F3208:H3208"/>
    <mergeCell ref="I3208:K3208"/>
    <mergeCell ref="N3208:O3208"/>
    <mergeCell ref="S3208:T3208"/>
    <mergeCell ref="U3208:V3208"/>
    <mergeCell ref="F3207:H3207"/>
    <mergeCell ref="I3207:K3207"/>
    <mergeCell ref="N3207:O3207"/>
    <mergeCell ref="S3207:T3207"/>
    <mergeCell ref="U3207:V3207"/>
    <mergeCell ref="F3206:H3206"/>
    <mergeCell ref="I3206:K3206"/>
    <mergeCell ref="N3206:O3206"/>
    <mergeCell ref="S3206:T3206"/>
    <mergeCell ref="U3206:V3206"/>
    <mergeCell ref="F3205:H3205"/>
    <mergeCell ref="I3205:K3205"/>
    <mergeCell ref="N3205:O3205"/>
    <mergeCell ref="S3205:T3205"/>
    <mergeCell ref="U3205:V3205"/>
    <mergeCell ref="F3204:H3204"/>
    <mergeCell ref="I3204:K3204"/>
    <mergeCell ref="N3204:O3204"/>
    <mergeCell ref="S3204:T3204"/>
    <mergeCell ref="U3204:V3204"/>
    <mergeCell ref="F3203:H3203"/>
    <mergeCell ref="I3203:K3203"/>
    <mergeCell ref="N3203:O3203"/>
    <mergeCell ref="S3203:T3203"/>
    <mergeCell ref="U3203:V3203"/>
    <mergeCell ref="F3202:H3202"/>
    <mergeCell ref="I3202:K3202"/>
    <mergeCell ref="N3202:O3202"/>
    <mergeCell ref="S3202:T3202"/>
    <mergeCell ref="U3202:V3202"/>
    <mergeCell ref="F3201:H3201"/>
    <mergeCell ref="I3201:K3201"/>
    <mergeCell ref="N3201:O3201"/>
    <mergeCell ref="S3201:T3201"/>
    <mergeCell ref="U3201:V3201"/>
    <mergeCell ref="F3200:H3200"/>
    <mergeCell ref="I3200:K3200"/>
    <mergeCell ref="N3200:O3200"/>
    <mergeCell ref="S3200:T3200"/>
    <mergeCell ref="U3200:V3200"/>
    <mergeCell ref="F3199:H3199"/>
    <mergeCell ref="I3199:K3199"/>
    <mergeCell ref="N3199:O3199"/>
    <mergeCell ref="S3199:T3199"/>
    <mergeCell ref="U3199:V3199"/>
    <mergeCell ref="F3198:H3198"/>
    <mergeCell ref="I3198:K3198"/>
    <mergeCell ref="N3198:O3198"/>
    <mergeCell ref="S3198:T3198"/>
    <mergeCell ref="U3198:V3198"/>
    <mergeCell ref="F3197:H3197"/>
    <mergeCell ref="I3197:K3197"/>
    <mergeCell ref="N3197:O3197"/>
    <mergeCell ref="S3197:T3197"/>
    <mergeCell ref="U3197:V3197"/>
    <mergeCell ref="F3196:H3196"/>
    <mergeCell ref="I3196:K3196"/>
    <mergeCell ref="N3196:O3196"/>
    <mergeCell ref="S3196:T3196"/>
    <mergeCell ref="U3196:V3196"/>
    <mergeCell ref="F3195:H3195"/>
    <mergeCell ref="I3195:K3195"/>
    <mergeCell ref="N3195:O3195"/>
    <mergeCell ref="S3195:T3195"/>
    <mergeCell ref="U3195:V3195"/>
    <mergeCell ref="F3194:H3194"/>
    <mergeCell ref="I3194:K3194"/>
    <mergeCell ref="N3194:O3194"/>
    <mergeCell ref="S3194:T3194"/>
    <mergeCell ref="U3194:V3194"/>
    <mergeCell ref="F3193:H3193"/>
    <mergeCell ref="I3193:K3193"/>
    <mergeCell ref="N3193:O3193"/>
    <mergeCell ref="S3193:T3193"/>
    <mergeCell ref="U3193:V3193"/>
    <mergeCell ref="F3192:H3192"/>
    <mergeCell ref="I3192:K3192"/>
    <mergeCell ref="N3192:O3192"/>
    <mergeCell ref="S3192:T3192"/>
    <mergeCell ref="U3192:V3192"/>
    <mergeCell ref="F3191:H3191"/>
    <mergeCell ref="I3191:K3191"/>
    <mergeCell ref="N3191:O3191"/>
    <mergeCell ref="S3191:T3191"/>
    <mergeCell ref="U3191:V3191"/>
    <mergeCell ref="F3190:H3190"/>
    <mergeCell ref="I3190:K3190"/>
    <mergeCell ref="N3190:O3190"/>
    <mergeCell ref="S3190:T3190"/>
    <mergeCell ref="U3190:V3190"/>
    <mergeCell ref="F3189:H3189"/>
    <mergeCell ref="I3189:K3189"/>
    <mergeCell ref="N3189:O3189"/>
    <mergeCell ref="S3189:T3189"/>
    <mergeCell ref="U3189:V3189"/>
    <mergeCell ref="F3188:H3188"/>
    <mergeCell ref="I3188:K3188"/>
    <mergeCell ref="N3188:O3188"/>
    <mergeCell ref="S3188:T3188"/>
    <mergeCell ref="U3188:V3188"/>
    <mergeCell ref="F3187:H3187"/>
    <mergeCell ref="I3187:K3187"/>
    <mergeCell ref="N3187:O3187"/>
    <mergeCell ref="S3187:T3187"/>
    <mergeCell ref="U3187:V3187"/>
    <mergeCell ref="F3183:H3183"/>
    <mergeCell ref="I3183:K3183"/>
    <mergeCell ref="N3183:O3183"/>
    <mergeCell ref="S3183:T3183"/>
    <mergeCell ref="U3183:V3183"/>
    <mergeCell ref="F3182:H3182"/>
    <mergeCell ref="I3182:K3182"/>
    <mergeCell ref="N3182:O3182"/>
    <mergeCell ref="S3182:T3182"/>
    <mergeCell ref="U3182:V3182"/>
    <mergeCell ref="F3181:H3181"/>
    <mergeCell ref="I3181:K3181"/>
    <mergeCell ref="N3181:O3181"/>
    <mergeCell ref="S3181:T3181"/>
    <mergeCell ref="U3181:V3181"/>
    <mergeCell ref="F3180:H3180"/>
    <mergeCell ref="I3180:K3180"/>
    <mergeCell ref="N3180:O3180"/>
    <mergeCell ref="S3180:T3180"/>
    <mergeCell ref="U3180:V3180"/>
    <mergeCell ref="F3179:H3179"/>
    <mergeCell ref="I3179:K3179"/>
    <mergeCell ref="N3179:O3179"/>
    <mergeCell ref="S3179:T3179"/>
    <mergeCell ref="U3179:V3179"/>
    <mergeCell ref="F3178:H3178"/>
    <mergeCell ref="I3178:K3178"/>
    <mergeCell ref="N3178:O3178"/>
    <mergeCell ref="S3178:T3178"/>
    <mergeCell ref="U3178:V3178"/>
    <mergeCell ref="F3177:H3177"/>
    <mergeCell ref="I3177:K3177"/>
    <mergeCell ref="N3177:O3177"/>
    <mergeCell ref="S3177:T3177"/>
    <mergeCell ref="U3177:V3177"/>
    <mergeCell ref="F3176:H3176"/>
    <mergeCell ref="I3176:K3176"/>
    <mergeCell ref="N3176:O3176"/>
    <mergeCell ref="S3176:T3176"/>
    <mergeCell ref="U3176:V3176"/>
    <mergeCell ref="F3175:H3175"/>
    <mergeCell ref="I3175:K3175"/>
    <mergeCell ref="N3175:O3175"/>
    <mergeCell ref="S3175:T3175"/>
    <mergeCell ref="U3175:V3175"/>
    <mergeCell ref="F3174:H3174"/>
    <mergeCell ref="I3174:K3174"/>
    <mergeCell ref="N3174:O3174"/>
    <mergeCell ref="S3174:T3174"/>
    <mergeCell ref="U3174:V3174"/>
    <mergeCell ref="F3173:H3173"/>
    <mergeCell ref="I3173:K3173"/>
    <mergeCell ref="N3173:O3173"/>
    <mergeCell ref="S3173:T3173"/>
    <mergeCell ref="U3173:V3173"/>
    <mergeCell ref="F3172:H3172"/>
    <mergeCell ref="I3172:K3172"/>
    <mergeCell ref="N3172:O3172"/>
    <mergeCell ref="S3172:T3172"/>
    <mergeCell ref="U3172:V3172"/>
    <mergeCell ref="F3171:H3171"/>
    <mergeCell ref="I3171:K3171"/>
    <mergeCell ref="N3171:O3171"/>
    <mergeCell ref="S3171:T3171"/>
    <mergeCell ref="U3171:V3171"/>
    <mergeCell ref="F3170:H3170"/>
    <mergeCell ref="I3170:K3170"/>
    <mergeCell ref="N3170:O3170"/>
    <mergeCell ref="S3170:T3170"/>
    <mergeCell ref="U3170:V3170"/>
    <mergeCell ref="F3169:H3169"/>
    <mergeCell ref="I3169:K3169"/>
    <mergeCell ref="N3169:O3169"/>
    <mergeCell ref="S3169:T3169"/>
    <mergeCell ref="U3169:V3169"/>
    <mergeCell ref="F3168:H3168"/>
    <mergeCell ref="I3168:K3168"/>
    <mergeCell ref="N3168:O3168"/>
    <mergeCell ref="S3168:T3168"/>
    <mergeCell ref="U3168:V3168"/>
    <mergeCell ref="F3167:H3167"/>
    <mergeCell ref="I3167:K3167"/>
    <mergeCell ref="N3167:O3167"/>
    <mergeCell ref="S3167:T3167"/>
    <mergeCell ref="U3167:V3167"/>
    <mergeCell ref="F3166:H3166"/>
    <mergeCell ref="I3166:K3166"/>
    <mergeCell ref="N3166:O3166"/>
    <mergeCell ref="S3166:T3166"/>
    <mergeCell ref="U3166:V3166"/>
    <mergeCell ref="F3165:H3165"/>
    <mergeCell ref="I3165:K3165"/>
    <mergeCell ref="N3165:O3165"/>
    <mergeCell ref="S3165:T3165"/>
    <mergeCell ref="U3165:V3165"/>
    <mergeCell ref="F3164:H3164"/>
    <mergeCell ref="I3164:K3164"/>
    <mergeCell ref="N3164:O3164"/>
    <mergeCell ref="S3164:T3164"/>
    <mergeCell ref="U3164:V3164"/>
    <mergeCell ref="F3163:H3163"/>
    <mergeCell ref="I3163:K3163"/>
    <mergeCell ref="N3163:O3163"/>
    <mergeCell ref="S3163:T3163"/>
    <mergeCell ref="U3163:V3163"/>
    <mergeCell ref="F3162:H3162"/>
    <mergeCell ref="I3162:K3162"/>
    <mergeCell ref="N3162:O3162"/>
    <mergeCell ref="S3162:T3162"/>
    <mergeCell ref="U3162:V3162"/>
    <mergeCell ref="F3161:H3161"/>
    <mergeCell ref="I3161:K3161"/>
    <mergeCell ref="N3161:O3161"/>
    <mergeCell ref="S3161:T3161"/>
    <mergeCell ref="U3161:V3161"/>
    <mergeCell ref="F3160:H3160"/>
    <mergeCell ref="I3160:K3160"/>
    <mergeCell ref="N3160:O3160"/>
    <mergeCell ref="S3160:T3160"/>
    <mergeCell ref="U3160:V3160"/>
    <mergeCell ref="F3156:H3156"/>
    <mergeCell ref="I3156:K3156"/>
    <mergeCell ref="N3156:O3156"/>
    <mergeCell ref="S3156:T3156"/>
    <mergeCell ref="U3156:V3156"/>
    <mergeCell ref="I3155:K3155"/>
    <mergeCell ref="N3155:O3155"/>
    <mergeCell ref="S3155:T3155"/>
    <mergeCell ref="U3155:V3155"/>
    <mergeCell ref="F3154:H3154"/>
    <mergeCell ref="I3154:K3154"/>
    <mergeCell ref="N3154:O3154"/>
    <mergeCell ref="S3154:T3154"/>
    <mergeCell ref="U3154:V3154"/>
    <mergeCell ref="U3151:V3151"/>
    <mergeCell ref="F3150:H3150"/>
    <mergeCell ref="I3150:K3150"/>
    <mergeCell ref="N3150:O3150"/>
    <mergeCell ref="S3150:T3150"/>
    <mergeCell ref="U3150:V3150"/>
    <mergeCell ref="F3153:H3153"/>
    <mergeCell ref="I3153:K3153"/>
    <mergeCell ref="N3153:O3153"/>
    <mergeCell ref="S3153:T3153"/>
    <mergeCell ref="U3153:V3153"/>
    <mergeCell ref="F3152:H3152"/>
    <mergeCell ref="I3152:K3152"/>
    <mergeCell ref="N3152:O3152"/>
    <mergeCell ref="S3152:T3152"/>
    <mergeCell ref="U3152:V3152"/>
    <mergeCell ref="U3147:V3147"/>
    <mergeCell ref="F3146:H3146"/>
    <mergeCell ref="I3146:K3146"/>
    <mergeCell ref="N3146:O3146"/>
    <mergeCell ref="S3146:T3146"/>
    <mergeCell ref="U3146:V3146"/>
    <mergeCell ref="F3149:H3149"/>
    <mergeCell ref="I3149:K3149"/>
    <mergeCell ref="N3149:O3149"/>
    <mergeCell ref="S3149:T3149"/>
    <mergeCell ref="U3149:V3149"/>
    <mergeCell ref="F3148:H3148"/>
    <mergeCell ref="I3148:K3148"/>
    <mergeCell ref="N3148:O3148"/>
    <mergeCell ref="S3148:T3148"/>
    <mergeCell ref="U3148:V3148"/>
    <mergeCell ref="U3143:V3143"/>
    <mergeCell ref="F3142:H3142"/>
    <mergeCell ref="I3142:K3142"/>
    <mergeCell ref="N3142:O3142"/>
    <mergeCell ref="S3142:T3142"/>
    <mergeCell ref="U3142:V3142"/>
    <mergeCell ref="F3145:H3145"/>
    <mergeCell ref="I3145:K3145"/>
    <mergeCell ref="N3145:O3145"/>
    <mergeCell ref="S3145:T3145"/>
    <mergeCell ref="U3145:V3145"/>
    <mergeCell ref="F3144:H3144"/>
    <mergeCell ref="I3144:K3144"/>
    <mergeCell ref="N3144:O3144"/>
    <mergeCell ref="S3144:T3144"/>
    <mergeCell ref="U3144:V3144"/>
    <mergeCell ref="U3129:V3129"/>
    <mergeCell ref="S3135:T3135"/>
    <mergeCell ref="U3135:V3135"/>
    <mergeCell ref="F3141:H3141"/>
    <mergeCell ref="I3141:K3141"/>
    <mergeCell ref="N3141:O3141"/>
    <mergeCell ref="S3141:T3141"/>
    <mergeCell ref="U3141:V3141"/>
    <mergeCell ref="F3140:H3140"/>
    <mergeCell ref="I3140:K3140"/>
    <mergeCell ref="N3140:O3140"/>
    <mergeCell ref="S3140:T3140"/>
    <mergeCell ref="U3140:V3140"/>
    <mergeCell ref="F3138:H3138"/>
    <mergeCell ref="I3138:K3138"/>
    <mergeCell ref="N3138:O3138"/>
    <mergeCell ref="S3138:T3138"/>
    <mergeCell ref="U3138:V3138"/>
    <mergeCell ref="F3139:H3139"/>
    <mergeCell ref="I3139:K3139"/>
    <mergeCell ref="N3139:O3139"/>
    <mergeCell ref="S3139:T3139"/>
    <mergeCell ref="U3139:V3139"/>
    <mergeCell ref="I3136:K3136"/>
    <mergeCell ref="B3133:C3251"/>
    <mergeCell ref="D3133:E3135"/>
    <mergeCell ref="F3133:H3133"/>
    <mergeCell ref="I3133:K3133"/>
    <mergeCell ref="N3133:O3133"/>
    <mergeCell ref="S3133:T3133"/>
    <mergeCell ref="U3133:V3133"/>
    <mergeCell ref="F3134:H3134"/>
    <mergeCell ref="I3134:K3134"/>
    <mergeCell ref="N3134:O3134"/>
    <mergeCell ref="S3134:T3134"/>
    <mergeCell ref="U3134:V3134"/>
    <mergeCell ref="F3135:H3135"/>
    <mergeCell ref="I3135:K3135"/>
    <mergeCell ref="N3135:O3135"/>
    <mergeCell ref="S3136:T3136"/>
    <mergeCell ref="U3136:V3136"/>
    <mergeCell ref="F3137:H3137"/>
    <mergeCell ref="I3137:K3137"/>
    <mergeCell ref="N3137:O3137"/>
    <mergeCell ref="S3137:T3137"/>
    <mergeCell ref="U3137:V3137"/>
    <mergeCell ref="N3136:O3136"/>
    <mergeCell ref="F3143:H3143"/>
    <mergeCell ref="D3125:E3129"/>
    <mergeCell ref="F3129:H3129"/>
    <mergeCell ref="I3129:K3129"/>
    <mergeCell ref="N3129:O3129"/>
    <mergeCell ref="S3129:T3129"/>
    <mergeCell ref="D3136:E3234"/>
    <mergeCell ref="F3136:H3136"/>
    <mergeCell ref="F3123:H3123"/>
    <mergeCell ref="I3123:K3123"/>
    <mergeCell ref="N3123:O3123"/>
    <mergeCell ref="S3123:T3123"/>
    <mergeCell ref="S3127:T3127"/>
    <mergeCell ref="I3143:K3143"/>
    <mergeCell ref="N3143:O3143"/>
    <mergeCell ref="S3143:T3143"/>
    <mergeCell ref="F3147:H3147"/>
    <mergeCell ref="I3147:K3147"/>
    <mergeCell ref="N3147:O3147"/>
    <mergeCell ref="S3147:T3147"/>
    <mergeCell ref="F3151:H3151"/>
    <mergeCell ref="I3151:K3151"/>
    <mergeCell ref="N3151:O3151"/>
    <mergeCell ref="S3151:T3151"/>
    <mergeCell ref="F3155:H3155"/>
    <mergeCell ref="U3123:V3123"/>
    <mergeCell ref="U3127:V3127"/>
    <mergeCell ref="F3128:H3128"/>
    <mergeCell ref="I3128:K3128"/>
    <mergeCell ref="N3128:O3128"/>
    <mergeCell ref="S3128:T3128"/>
    <mergeCell ref="U3128:V3128"/>
    <mergeCell ref="U3125:V3125"/>
    <mergeCell ref="F3126:H3126"/>
    <mergeCell ref="I3126:K3126"/>
    <mergeCell ref="N3126:O3126"/>
    <mergeCell ref="S3126:T3126"/>
    <mergeCell ref="U3126:V3126"/>
    <mergeCell ref="F3125:H3125"/>
    <mergeCell ref="I3125:K3125"/>
    <mergeCell ref="N3125:O3125"/>
    <mergeCell ref="S3125:T3125"/>
    <mergeCell ref="F3127:H3127"/>
    <mergeCell ref="I3127:K3127"/>
    <mergeCell ref="N3127:O3127"/>
    <mergeCell ref="S3119:T3119"/>
    <mergeCell ref="U3119:V3119"/>
    <mergeCell ref="B3120:C3129"/>
    <mergeCell ref="D3120:E3124"/>
    <mergeCell ref="F3120:H3120"/>
    <mergeCell ref="I3120:K3120"/>
    <mergeCell ref="N3120:O3120"/>
    <mergeCell ref="S3120:T3120"/>
    <mergeCell ref="U3120:V3120"/>
    <mergeCell ref="F3121:H3121"/>
    <mergeCell ref="I3121:K3121"/>
    <mergeCell ref="N3121:O3121"/>
    <mergeCell ref="S3121:T3121"/>
    <mergeCell ref="U3121:V3121"/>
    <mergeCell ref="F3122:H3122"/>
    <mergeCell ref="I3122:K3122"/>
    <mergeCell ref="F3124:H3124"/>
    <mergeCell ref="I3124:K3124"/>
    <mergeCell ref="N3124:O3124"/>
    <mergeCell ref="S3124:T3124"/>
    <mergeCell ref="U3124:V3124"/>
    <mergeCell ref="N3122:O3122"/>
    <mergeCell ref="S3122:T3122"/>
    <mergeCell ref="U3122:V3122"/>
    <mergeCell ref="I3118:K3118"/>
    <mergeCell ref="N3118:O3118"/>
    <mergeCell ref="S3118:T3118"/>
    <mergeCell ref="U3118:V3118"/>
    <mergeCell ref="S3115:T3115"/>
    <mergeCell ref="U3115:V3115"/>
    <mergeCell ref="F3116:H3116"/>
    <mergeCell ref="I3116:K3116"/>
    <mergeCell ref="N3116:O3116"/>
    <mergeCell ref="S3116:T3116"/>
    <mergeCell ref="U3116:V3116"/>
    <mergeCell ref="S3113:T3113"/>
    <mergeCell ref="U3113:V3113"/>
    <mergeCell ref="F3114:H3114"/>
    <mergeCell ref="I3114:K3114"/>
    <mergeCell ref="N3114:O3114"/>
    <mergeCell ref="S3114:T3114"/>
    <mergeCell ref="U3114:V3114"/>
    <mergeCell ref="B3113:C3119"/>
    <mergeCell ref="D3113:E3119"/>
    <mergeCell ref="F3113:H3113"/>
    <mergeCell ref="I3113:K3113"/>
    <mergeCell ref="N3113:O3113"/>
    <mergeCell ref="F3115:H3115"/>
    <mergeCell ref="I3115:K3115"/>
    <mergeCell ref="N3115:O3115"/>
    <mergeCell ref="F3117:H3117"/>
    <mergeCell ref="I3117:K3117"/>
    <mergeCell ref="N3117:O3117"/>
    <mergeCell ref="F3119:H3119"/>
    <mergeCell ref="I3119:K3119"/>
    <mergeCell ref="N3119:O3119"/>
    <mergeCell ref="S3117:T3117"/>
    <mergeCell ref="U3117:V3117"/>
    <mergeCell ref="F3118:H3118"/>
    <mergeCell ref="C3110:D3111"/>
    <mergeCell ref="C3106:Z3106"/>
    <mergeCell ref="W3108:W3112"/>
    <mergeCell ref="X3108:X3112"/>
    <mergeCell ref="Y3108:Y3112"/>
    <mergeCell ref="Z3108:Z3112"/>
    <mergeCell ref="G3109:G3110"/>
    <mergeCell ref="I3108:K3112"/>
    <mergeCell ref="L3108:L3112"/>
    <mergeCell ref="M3108:M3112"/>
    <mergeCell ref="N3108:O3112"/>
    <mergeCell ref="P3108:P3112"/>
    <mergeCell ref="Q3108:Q3112"/>
    <mergeCell ref="R3108:R3112"/>
    <mergeCell ref="S3108:T3112"/>
    <mergeCell ref="U3108:V3112"/>
  </mergeCells>
  <pageMargins left="0.26" right="0.17" top="0.78740157480314965" bottom="0.39370078740157483" header="0.47244094488188981" footer="0.47244094488188981"/>
  <pageSetup paperSize="9" orientation="landscape" horizontalDpi="300" verticalDpi="300" r:id="rId1"/>
  <headerFooter alignWithMargins="0">
    <oddFooter>&amp;R&amp;"TH SarabunPSK,ธรรมดา"&amp;14เทศบัญญัติงบประมาณรายจ่าย ปี 2561 เทศบาลตำบลยุโป หน้า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view="pageLayout" zoomScaleNormal="100" workbookViewId="0">
      <selection activeCell="G71" sqref="G71"/>
    </sheetView>
  </sheetViews>
  <sheetFormatPr defaultColWidth="8" defaultRowHeight="18.75" x14ac:dyDescent="0.45"/>
  <cols>
    <col min="1" max="1" width="15.5" style="289" customWidth="1"/>
    <col min="2" max="2" width="4.125" style="291" customWidth="1"/>
    <col min="3" max="3" width="39.75" style="271" customWidth="1"/>
    <col min="4" max="4" width="11.375" style="271" customWidth="1"/>
    <col min="5" max="5" width="9.125" style="329" bestFit="1" customWidth="1"/>
    <col min="6" max="6" width="10.25" style="329" bestFit="1" customWidth="1"/>
    <col min="7" max="7" width="8.5" style="329" bestFit="1" customWidth="1"/>
    <col min="8" max="8" width="8.5" style="329" customWidth="1"/>
    <col min="9" max="10" width="8.375" style="329" bestFit="1" customWidth="1"/>
    <col min="11" max="11" width="8.25" style="329" customWidth="1"/>
    <col min="12" max="12" width="11" style="270" customWidth="1"/>
    <col min="13" max="16384" width="8" style="271"/>
  </cols>
  <sheetData>
    <row r="1" spans="1:12" x14ac:dyDescent="0.45">
      <c r="A1" s="642" t="s">
        <v>2048</v>
      </c>
      <c r="B1" s="642"/>
      <c r="C1" s="642"/>
      <c r="D1" s="642"/>
      <c r="E1" s="642"/>
      <c r="F1" s="642"/>
      <c r="G1" s="642"/>
      <c r="H1" s="642"/>
      <c r="I1" s="642"/>
      <c r="J1" s="642"/>
      <c r="K1" s="642"/>
    </row>
    <row r="2" spans="1:12" x14ac:dyDescent="0.45">
      <c r="A2" s="642" t="s">
        <v>2114</v>
      </c>
      <c r="B2" s="642"/>
      <c r="C2" s="642"/>
      <c r="D2" s="642"/>
      <c r="E2" s="642"/>
      <c r="F2" s="642"/>
      <c r="G2" s="642"/>
      <c r="H2" s="642"/>
      <c r="I2" s="642"/>
      <c r="J2" s="642"/>
      <c r="K2" s="642"/>
    </row>
    <row r="4" spans="1:12" s="275" customFormat="1" x14ac:dyDescent="0.45">
      <c r="A4" s="272" t="s">
        <v>2049</v>
      </c>
      <c r="B4" s="273" t="s">
        <v>2050</v>
      </c>
      <c r="C4" s="273" t="s">
        <v>2051</v>
      </c>
      <c r="D4" s="273" t="s">
        <v>190</v>
      </c>
      <c r="E4" s="326" t="s">
        <v>16</v>
      </c>
      <c r="F4" s="326" t="s">
        <v>2052</v>
      </c>
      <c r="G4" s="326" t="s">
        <v>2053</v>
      </c>
      <c r="H4" s="326" t="s">
        <v>2054</v>
      </c>
      <c r="I4" s="326" t="s">
        <v>2055</v>
      </c>
      <c r="J4" s="326" t="s">
        <v>2056</v>
      </c>
      <c r="K4" s="326" t="s">
        <v>2057</v>
      </c>
      <c r="L4" s="274"/>
    </row>
    <row r="5" spans="1:12" x14ac:dyDescent="0.45">
      <c r="A5" s="276" t="s">
        <v>2058</v>
      </c>
      <c r="B5" s="277">
        <v>1</v>
      </c>
      <c r="C5" s="278" t="s">
        <v>2059</v>
      </c>
      <c r="D5" s="279">
        <f>SUM(E5:K5)</f>
        <v>4675320</v>
      </c>
      <c r="E5" s="327">
        <v>0</v>
      </c>
      <c r="F5" s="327">
        <v>1721760</v>
      </c>
      <c r="G5" s="327">
        <v>1444320</v>
      </c>
      <c r="H5" s="327">
        <v>0</v>
      </c>
      <c r="I5" s="327">
        <v>311640</v>
      </c>
      <c r="J5" s="327">
        <v>180000</v>
      </c>
      <c r="K5" s="327">
        <v>1017600</v>
      </c>
    </row>
    <row r="6" spans="1:12" x14ac:dyDescent="0.45">
      <c r="A6" s="276" t="s">
        <v>2060</v>
      </c>
      <c r="B6" s="277">
        <v>2</v>
      </c>
      <c r="C6" s="278" t="s">
        <v>2061</v>
      </c>
      <c r="D6" s="279">
        <f t="shared" ref="D6:D54" si="0">SUM(E6:K6)</f>
        <v>282000</v>
      </c>
      <c r="E6" s="327">
        <v>0</v>
      </c>
      <c r="F6" s="327">
        <v>144000</v>
      </c>
      <c r="G6" s="327">
        <v>60000</v>
      </c>
      <c r="H6" s="327">
        <v>0</v>
      </c>
      <c r="I6" s="327">
        <v>18000</v>
      </c>
      <c r="J6" s="327">
        <v>0</v>
      </c>
      <c r="K6" s="327">
        <v>60000</v>
      </c>
    </row>
    <row r="7" spans="1:12" x14ac:dyDescent="0.45">
      <c r="A7" s="276"/>
      <c r="B7" s="277">
        <v>3</v>
      </c>
      <c r="C7" s="278" t="s">
        <v>2062</v>
      </c>
      <c r="D7" s="279">
        <f t="shared" si="0"/>
        <v>0</v>
      </c>
      <c r="E7" s="327">
        <v>0</v>
      </c>
      <c r="F7" s="327">
        <v>0</v>
      </c>
      <c r="G7" s="327">
        <v>0</v>
      </c>
      <c r="H7" s="327">
        <v>0</v>
      </c>
      <c r="I7" s="327">
        <v>0</v>
      </c>
      <c r="J7" s="327">
        <v>0</v>
      </c>
      <c r="K7" s="327"/>
    </row>
    <row r="8" spans="1:12" x14ac:dyDescent="0.45">
      <c r="A8" s="276"/>
      <c r="B8" s="277"/>
      <c r="C8" s="278" t="s">
        <v>2063</v>
      </c>
      <c r="D8" s="279">
        <f t="shared" si="0"/>
        <v>0</v>
      </c>
      <c r="E8" s="327">
        <v>0</v>
      </c>
      <c r="F8" s="327">
        <v>0</v>
      </c>
      <c r="G8" s="327">
        <v>0</v>
      </c>
      <c r="H8" s="327">
        <v>0</v>
      </c>
      <c r="I8" s="327">
        <v>0</v>
      </c>
      <c r="J8" s="327">
        <v>0</v>
      </c>
      <c r="K8" s="327"/>
    </row>
    <row r="9" spans="1:12" x14ac:dyDescent="0.45">
      <c r="A9" s="276"/>
      <c r="B9" s="277"/>
      <c r="C9" s="278" t="s">
        <v>2064</v>
      </c>
      <c r="D9" s="279">
        <f t="shared" si="0"/>
        <v>0</v>
      </c>
      <c r="E9" s="327">
        <v>0</v>
      </c>
      <c r="F9" s="327">
        <v>0</v>
      </c>
      <c r="G9" s="327">
        <v>0</v>
      </c>
      <c r="H9" s="327">
        <v>0</v>
      </c>
      <c r="I9" s="327">
        <v>0</v>
      </c>
      <c r="J9" s="327">
        <v>0</v>
      </c>
      <c r="K9" s="327"/>
    </row>
    <row r="10" spans="1:12" x14ac:dyDescent="0.45">
      <c r="A10" s="276"/>
      <c r="B10" s="277"/>
      <c r="C10" s="278" t="s">
        <v>2065</v>
      </c>
      <c r="D10" s="279">
        <f t="shared" si="0"/>
        <v>97000</v>
      </c>
      <c r="E10" s="327">
        <v>0</v>
      </c>
      <c r="F10" s="327">
        <f>(3100+1785)*12</f>
        <v>58620</v>
      </c>
      <c r="G10" s="327">
        <v>17280</v>
      </c>
      <c r="H10" s="327">
        <v>0</v>
      </c>
      <c r="I10" s="327">
        <v>0</v>
      </c>
      <c r="J10" s="327">
        <v>0</v>
      </c>
      <c r="K10" s="327">
        <v>21100</v>
      </c>
    </row>
    <row r="11" spans="1:12" x14ac:dyDescent="0.45">
      <c r="A11" s="276"/>
      <c r="B11" s="277"/>
      <c r="C11" s="278" t="s">
        <v>2066</v>
      </c>
      <c r="D11" s="279">
        <f t="shared" si="0"/>
        <v>0</v>
      </c>
      <c r="E11" s="327">
        <v>0</v>
      </c>
      <c r="F11" s="327"/>
      <c r="G11" s="327">
        <v>0</v>
      </c>
      <c r="H11" s="327">
        <v>0</v>
      </c>
      <c r="I11" s="327">
        <v>0</v>
      </c>
      <c r="J11" s="327">
        <v>0</v>
      </c>
      <c r="K11" s="327"/>
    </row>
    <row r="12" spans="1:12" x14ac:dyDescent="0.45">
      <c r="A12" s="280"/>
      <c r="B12" s="277"/>
      <c r="C12" s="278" t="s">
        <v>2113</v>
      </c>
      <c r="D12" s="279">
        <f t="shared" si="0"/>
        <v>84000</v>
      </c>
      <c r="E12" s="327">
        <v>0</v>
      </c>
      <c r="F12" s="327">
        <f>7000*12</f>
        <v>84000</v>
      </c>
      <c r="G12" s="327"/>
      <c r="H12" s="327">
        <v>0</v>
      </c>
      <c r="I12" s="327">
        <v>0</v>
      </c>
      <c r="J12" s="327">
        <v>0</v>
      </c>
      <c r="K12" s="327"/>
    </row>
    <row r="13" spans="1:12" s="337" customFormat="1" x14ac:dyDescent="0.45">
      <c r="A13" s="331"/>
      <c r="B13" s="332"/>
      <c r="C13" s="333" t="s">
        <v>2067</v>
      </c>
      <c r="D13" s="334">
        <f>SUM(D5:D12)</f>
        <v>5138320</v>
      </c>
      <c r="E13" s="335">
        <f t="shared" ref="E13:K13" si="1">SUM(E5:E12)</f>
        <v>0</v>
      </c>
      <c r="F13" s="335">
        <f t="shared" si="1"/>
        <v>2008380</v>
      </c>
      <c r="G13" s="335">
        <f t="shared" si="1"/>
        <v>1521600</v>
      </c>
      <c r="H13" s="335">
        <f t="shared" si="1"/>
        <v>0</v>
      </c>
      <c r="I13" s="335">
        <f t="shared" si="1"/>
        <v>329640</v>
      </c>
      <c r="J13" s="335">
        <f t="shared" si="1"/>
        <v>180000</v>
      </c>
      <c r="K13" s="335">
        <f t="shared" si="1"/>
        <v>1098700</v>
      </c>
      <c r="L13" s="336"/>
    </row>
    <row r="14" spans="1:12" x14ac:dyDescent="0.45">
      <c r="A14" s="281" t="s">
        <v>2068</v>
      </c>
      <c r="B14" s="277">
        <v>1</v>
      </c>
      <c r="C14" s="278" t="s">
        <v>2069</v>
      </c>
      <c r="D14" s="279">
        <f t="shared" si="0"/>
        <v>0</v>
      </c>
      <c r="E14" s="327">
        <v>0</v>
      </c>
      <c r="F14" s="327">
        <v>0</v>
      </c>
      <c r="G14" s="327">
        <v>0</v>
      </c>
      <c r="H14" s="327">
        <v>0</v>
      </c>
      <c r="I14" s="327">
        <v>0</v>
      </c>
      <c r="J14" s="327">
        <v>0</v>
      </c>
      <c r="K14" s="327">
        <v>0</v>
      </c>
    </row>
    <row r="15" spans="1:12" x14ac:dyDescent="0.45">
      <c r="A15" s="276"/>
      <c r="B15" s="277"/>
      <c r="C15" s="278" t="s">
        <v>2070</v>
      </c>
      <c r="D15" s="279">
        <f t="shared" si="0"/>
        <v>0</v>
      </c>
      <c r="E15" s="327">
        <v>0</v>
      </c>
      <c r="F15" s="327">
        <v>0</v>
      </c>
      <c r="G15" s="327">
        <v>0</v>
      </c>
      <c r="H15" s="327">
        <v>0</v>
      </c>
      <c r="I15" s="327">
        <v>0</v>
      </c>
      <c r="J15" s="327">
        <v>0</v>
      </c>
      <c r="K15" s="327">
        <v>0</v>
      </c>
    </row>
    <row r="16" spans="1:12" x14ac:dyDescent="0.45">
      <c r="A16" s="276"/>
      <c r="B16" s="277"/>
      <c r="C16" s="278" t="s">
        <v>2071</v>
      </c>
      <c r="D16" s="279">
        <f t="shared" si="0"/>
        <v>0</v>
      </c>
      <c r="E16" s="327">
        <v>0</v>
      </c>
      <c r="F16" s="327">
        <v>0</v>
      </c>
      <c r="G16" s="327">
        <v>0</v>
      </c>
      <c r="H16" s="327">
        <v>0</v>
      </c>
      <c r="I16" s="327">
        <v>0</v>
      </c>
      <c r="J16" s="327">
        <v>0</v>
      </c>
      <c r="K16" s="327">
        <v>0</v>
      </c>
    </row>
    <row r="17" spans="1:12" x14ac:dyDescent="0.45">
      <c r="A17" s="276"/>
      <c r="B17" s="277">
        <v>2</v>
      </c>
      <c r="C17" s="278" t="s">
        <v>2072</v>
      </c>
      <c r="D17" s="279">
        <f t="shared" si="0"/>
        <v>0</v>
      </c>
      <c r="E17" s="327">
        <v>0</v>
      </c>
      <c r="F17" s="327"/>
      <c r="G17" s="327">
        <v>0</v>
      </c>
      <c r="H17" s="327">
        <v>0</v>
      </c>
      <c r="I17" s="327">
        <v>0</v>
      </c>
      <c r="J17" s="327">
        <v>0</v>
      </c>
      <c r="K17" s="327">
        <v>0</v>
      </c>
    </row>
    <row r="18" spans="1:12" x14ac:dyDescent="0.45">
      <c r="A18" s="276"/>
      <c r="B18" s="277"/>
      <c r="C18" s="278" t="s">
        <v>2073</v>
      </c>
      <c r="D18" s="279">
        <f t="shared" si="0"/>
        <v>1501340</v>
      </c>
      <c r="E18" s="327">
        <v>0</v>
      </c>
      <c r="F18" s="327">
        <v>216000</v>
      </c>
      <c r="G18" s="327">
        <v>446000</v>
      </c>
      <c r="H18" s="327">
        <v>268140</v>
      </c>
      <c r="I18" s="327">
        <v>108000</v>
      </c>
      <c r="J18" s="327">
        <v>162000</v>
      </c>
      <c r="K18" s="327">
        <v>301200</v>
      </c>
    </row>
    <row r="19" spans="1:12" x14ac:dyDescent="0.45">
      <c r="A19" s="280"/>
      <c r="B19" s="277"/>
      <c r="C19" s="278" t="s">
        <v>2071</v>
      </c>
      <c r="D19" s="279">
        <f t="shared" si="0"/>
        <v>262000</v>
      </c>
      <c r="E19" s="327">
        <v>0</v>
      </c>
      <c r="F19" s="327">
        <v>48000</v>
      </c>
      <c r="G19" s="327">
        <v>72000</v>
      </c>
      <c r="H19" s="327">
        <v>48000</v>
      </c>
      <c r="I19" s="327">
        <f>24000</f>
        <v>24000</v>
      </c>
      <c r="J19" s="327">
        <v>28000</v>
      </c>
      <c r="K19" s="327">
        <f>102000-60000</f>
        <v>42000</v>
      </c>
    </row>
    <row r="20" spans="1:12" s="344" customFormat="1" x14ac:dyDescent="0.45">
      <c r="A20" s="338"/>
      <c r="B20" s="339"/>
      <c r="C20" s="340" t="s">
        <v>2067</v>
      </c>
      <c r="D20" s="341">
        <f>SUM(D14:D19)</f>
        <v>1763340</v>
      </c>
      <c r="E20" s="342">
        <f t="shared" ref="E20:K20" si="2">SUM(E14:E19)</f>
        <v>0</v>
      </c>
      <c r="F20" s="342">
        <f t="shared" si="2"/>
        <v>264000</v>
      </c>
      <c r="G20" s="342">
        <f t="shared" si="2"/>
        <v>518000</v>
      </c>
      <c r="H20" s="342">
        <f t="shared" si="2"/>
        <v>316140</v>
      </c>
      <c r="I20" s="342">
        <f t="shared" si="2"/>
        <v>132000</v>
      </c>
      <c r="J20" s="342">
        <f t="shared" si="2"/>
        <v>190000</v>
      </c>
      <c r="K20" s="342">
        <f t="shared" si="2"/>
        <v>343200</v>
      </c>
      <c r="L20" s="343"/>
    </row>
    <row r="21" spans="1:12" s="287" customFormat="1" x14ac:dyDescent="0.45">
      <c r="A21" s="282"/>
      <c r="B21" s="283"/>
      <c r="C21" s="284"/>
      <c r="D21" s="285"/>
      <c r="E21" s="328"/>
      <c r="F21" s="328"/>
      <c r="G21" s="328"/>
      <c r="H21" s="328"/>
      <c r="I21" s="328"/>
      <c r="J21" s="328"/>
      <c r="K21" s="328"/>
      <c r="L21" s="286"/>
    </row>
    <row r="22" spans="1:12" s="287" customFormat="1" x14ac:dyDescent="0.45">
      <c r="A22" s="282"/>
      <c r="B22" s="283"/>
      <c r="C22" s="284"/>
      <c r="D22" s="285"/>
      <c r="E22" s="328"/>
      <c r="F22" s="328"/>
      <c r="G22" s="328"/>
      <c r="H22" s="328"/>
      <c r="I22" s="328"/>
      <c r="J22" s="328"/>
      <c r="K22" s="328"/>
      <c r="L22" s="286"/>
    </row>
    <row r="23" spans="1:12" s="287" customFormat="1" x14ac:dyDescent="0.45">
      <c r="A23" s="282"/>
      <c r="B23" s="283"/>
      <c r="C23" s="284"/>
      <c r="D23" s="285"/>
      <c r="E23" s="328"/>
      <c r="F23" s="328"/>
      <c r="G23" s="328"/>
      <c r="H23" s="328"/>
      <c r="I23" s="328"/>
      <c r="J23" s="328"/>
      <c r="K23" s="328"/>
      <c r="L23" s="286"/>
    </row>
    <row r="24" spans="1:12" s="287" customFormat="1" x14ac:dyDescent="0.45">
      <c r="A24" s="282"/>
      <c r="B24" s="283"/>
      <c r="C24" s="284"/>
      <c r="D24" s="285"/>
      <c r="E24" s="328"/>
      <c r="F24" s="328"/>
      <c r="G24" s="328"/>
      <c r="H24" s="328"/>
      <c r="I24" s="328"/>
      <c r="J24" s="328"/>
      <c r="K24" s="328"/>
      <c r="L24" s="286"/>
    </row>
    <row r="25" spans="1:12" s="275" customFormat="1" x14ac:dyDescent="0.45">
      <c r="A25" s="272" t="s">
        <v>2049</v>
      </c>
      <c r="B25" s="273" t="s">
        <v>2050</v>
      </c>
      <c r="C25" s="273" t="s">
        <v>2051</v>
      </c>
      <c r="D25" s="273" t="s">
        <v>190</v>
      </c>
      <c r="E25" s="326" t="s">
        <v>16</v>
      </c>
      <c r="F25" s="326" t="s">
        <v>2052</v>
      </c>
      <c r="G25" s="326" t="s">
        <v>2053</v>
      </c>
      <c r="H25" s="326" t="s">
        <v>2054</v>
      </c>
      <c r="I25" s="326" t="s">
        <v>2055</v>
      </c>
      <c r="J25" s="326" t="s">
        <v>2056</v>
      </c>
      <c r="K25" s="326" t="s">
        <v>2057</v>
      </c>
      <c r="L25" s="274"/>
    </row>
    <row r="26" spans="1:12" x14ac:dyDescent="0.45">
      <c r="A26" s="281" t="s">
        <v>2074</v>
      </c>
      <c r="B26" s="277">
        <v>1</v>
      </c>
      <c r="C26" s="288" t="s">
        <v>2075</v>
      </c>
      <c r="D26" s="279">
        <f t="shared" si="0"/>
        <v>900000</v>
      </c>
      <c r="E26" s="327"/>
      <c r="F26" s="327">
        <f>2500*8*12</f>
        <v>240000</v>
      </c>
      <c r="G26" s="327">
        <f>2500*9*12</f>
        <v>270000</v>
      </c>
      <c r="H26" s="327">
        <f>30000*2</f>
        <v>60000</v>
      </c>
      <c r="I26" s="327">
        <f>2500*4*12</f>
        <v>120000</v>
      </c>
      <c r="J26" s="327">
        <f>2500*2*12</f>
        <v>60000</v>
      </c>
      <c r="K26" s="327">
        <f>5*2500*12</f>
        <v>150000</v>
      </c>
    </row>
    <row r="27" spans="1:12" x14ac:dyDescent="0.45">
      <c r="A27" s="276"/>
      <c r="B27" s="277">
        <v>2</v>
      </c>
      <c r="C27" s="288" t="s">
        <v>2076</v>
      </c>
      <c r="D27" s="279">
        <f t="shared" si="0"/>
        <v>40000</v>
      </c>
      <c r="E27" s="327"/>
      <c r="F27" s="327">
        <v>15000</v>
      </c>
      <c r="G27" s="327">
        <v>10000</v>
      </c>
      <c r="H27" s="327">
        <v>0</v>
      </c>
      <c r="I27" s="327"/>
      <c r="J27" s="327"/>
      <c r="K27" s="327">
        <v>15000</v>
      </c>
    </row>
    <row r="28" spans="1:12" x14ac:dyDescent="0.45">
      <c r="A28" s="276"/>
      <c r="B28" s="277">
        <v>3</v>
      </c>
      <c r="C28" s="288" t="s">
        <v>2077</v>
      </c>
      <c r="D28" s="279">
        <f t="shared" si="0"/>
        <v>0</v>
      </c>
      <c r="E28" s="327"/>
      <c r="F28" s="327"/>
      <c r="G28" s="327"/>
      <c r="H28" s="327"/>
      <c r="I28" s="327"/>
      <c r="J28" s="327"/>
      <c r="K28" s="327"/>
    </row>
    <row r="29" spans="1:12" x14ac:dyDescent="0.45">
      <c r="A29" s="276"/>
      <c r="B29" s="277"/>
      <c r="C29" s="288" t="s">
        <v>2078</v>
      </c>
      <c r="D29" s="279">
        <f t="shared" si="0"/>
        <v>0</v>
      </c>
      <c r="E29" s="327"/>
      <c r="F29" s="327"/>
      <c r="G29" s="327"/>
      <c r="H29" s="327"/>
      <c r="I29" s="327"/>
      <c r="J29" s="327"/>
      <c r="K29" s="327"/>
    </row>
    <row r="30" spans="1:12" x14ac:dyDescent="0.45">
      <c r="A30" s="276"/>
      <c r="B30" s="277"/>
      <c r="C30" s="288" t="s">
        <v>2079</v>
      </c>
      <c r="D30" s="279">
        <f t="shared" si="0"/>
        <v>0</v>
      </c>
      <c r="E30" s="327"/>
      <c r="F30" s="327"/>
      <c r="G30" s="327"/>
      <c r="H30" s="327"/>
      <c r="I30" s="327"/>
      <c r="J30" s="327"/>
      <c r="K30" s="327"/>
    </row>
    <row r="31" spans="1:12" s="270" customFormat="1" x14ac:dyDescent="0.45">
      <c r="A31" s="276"/>
      <c r="B31" s="277">
        <v>4</v>
      </c>
      <c r="C31" s="288" t="s">
        <v>2080</v>
      </c>
      <c r="D31" s="279">
        <f t="shared" si="0"/>
        <v>0</v>
      </c>
      <c r="E31" s="327"/>
      <c r="F31" s="327"/>
      <c r="G31" s="327"/>
      <c r="H31" s="327"/>
      <c r="I31" s="327"/>
      <c r="J31" s="327"/>
      <c r="K31" s="327"/>
    </row>
    <row r="32" spans="1:12" s="270" customFormat="1" x14ac:dyDescent="0.45">
      <c r="A32" s="276"/>
      <c r="B32" s="277">
        <v>5</v>
      </c>
      <c r="C32" s="288" t="s">
        <v>2081</v>
      </c>
      <c r="D32" s="279">
        <f t="shared" si="0"/>
        <v>0</v>
      </c>
      <c r="E32" s="327"/>
      <c r="F32" s="327"/>
      <c r="G32" s="327"/>
      <c r="H32" s="327"/>
      <c r="I32" s="327"/>
      <c r="J32" s="327"/>
      <c r="K32" s="327"/>
    </row>
    <row r="33" spans="1:11" s="270" customFormat="1" x14ac:dyDescent="0.45">
      <c r="A33" s="276"/>
      <c r="B33" s="277"/>
      <c r="C33" s="288" t="s">
        <v>2082</v>
      </c>
      <c r="D33" s="279">
        <f t="shared" si="0"/>
        <v>0</v>
      </c>
      <c r="E33" s="327"/>
      <c r="F33" s="327"/>
      <c r="G33" s="327"/>
      <c r="H33" s="327"/>
      <c r="I33" s="327"/>
      <c r="J33" s="327"/>
      <c r="K33" s="327"/>
    </row>
    <row r="34" spans="1:11" s="270" customFormat="1" x14ac:dyDescent="0.45">
      <c r="A34" s="276"/>
      <c r="B34" s="277"/>
      <c r="C34" s="288" t="s">
        <v>2083</v>
      </c>
      <c r="D34" s="279">
        <f t="shared" si="0"/>
        <v>0</v>
      </c>
      <c r="E34" s="327"/>
      <c r="F34" s="327"/>
      <c r="G34" s="327"/>
      <c r="H34" s="327"/>
      <c r="I34" s="327"/>
      <c r="J34" s="327"/>
      <c r="K34" s="327"/>
    </row>
    <row r="35" spans="1:11" s="270" customFormat="1" x14ac:dyDescent="0.45">
      <c r="A35" s="276"/>
      <c r="B35" s="277">
        <v>6</v>
      </c>
      <c r="C35" s="288" t="s">
        <v>2084</v>
      </c>
      <c r="D35" s="279">
        <f t="shared" si="0"/>
        <v>0</v>
      </c>
      <c r="E35" s="327"/>
      <c r="F35" s="327"/>
      <c r="G35" s="327"/>
      <c r="H35" s="327"/>
      <c r="I35" s="327"/>
      <c r="J35" s="327"/>
      <c r="K35" s="327"/>
    </row>
    <row r="36" spans="1:11" s="270" customFormat="1" x14ac:dyDescent="0.45">
      <c r="A36" s="276"/>
      <c r="B36" s="277"/>
      <c r="C36" s="288" t="s">
        <v>2085</v>
      </c>
      <c r="D36" s="279">
        <f t="shared" si="0"/>
        <v>0</v>
      </c>
      <c r="E36" s="327"/>
      <c r="F36" s="327"/>
      <c r="G36" s="327"/>
      <c r="H36" s="327"/>
      <c r="I36" s="327"/>
      <c r="J36" s="327"/>
      <c r="K36" s="327"/>
    </row>
    <row r="37" spans="1:11" s="270" customFormat="1" x14ac:dyDescent="0.45">
      <c r="A37" s="280"/>
      <c r="B37" s="277">
        <v>7</v>
      </c>
      <c r="C37" s="288" t="s">
        <v>2086</v>
      </c>
      <c r="D37" s="279">
        <f t="shared" si="0"/>
        <v>274800</v>
      </c>
      <c r="E37" s="327">
        <f>เทียบ!Y368</f>
        <v>0</v>
      </c>
      <c r="F37" s="327">
        <v>138000</v>
      </c>
      <c r="G37" s="327">
        <v>24000</v>
      </c>
      <c r="H37" s="327">
        <v>0</v>
      </c>
      <c r="I37" s="327">
        <v>36000</v>
      </c>
      <c r="J37" s="327">
        <v>0</v>
      </c>
      <c r="K37" s="327">
        <v>76800</v>
      </c>
    </row>
    <row r="38" spans="1:11" s="270" customFormat="1" x14ac:dyDescent="0.45">
      <c r="A38" s="276"/>
      <c r="B38" s="277">
        <v>8</v>
      </c>
      <c r="C38" s="278" t="s">
        <v>2087</v>
      </c>
      <c r="D38" s="279">
        <f t="shared" si="0"/>
        <v>0</v>
      </c>
      <c r="E38" s="327"/>
      <c r="F38" s="327"/>
      <c r="G38" s="327"/>
      <c r="H38" s="327"/>
      <c r="I38" s="327"/>
      <c r="J38" s="327"/>
      <c r="K38" s="327"/>
    </row>
    <row r="39" spans="1:11" s="270" customFormat="1" x14ac:dyDescent="0.45">
      <c r="A39" s="276"/>
      <c r="B39" s="277"/>
      <c r="C39" s="278" t="s">
        <v>2088</v>
      </c>
      <c r="D39" s="279">
        <f t="shared" si="0"/>
        <v>0</v>
      </c>
      <c r="E39" s="327"/>
      <c r="F39" s="327"/>
      <c r="G39" s="327"/>
      <c r="H39" s="327"/>
      <c r="I39" s="327"/>
      <c r="J39" s="327"/>
      <c r="K39" s="327"/>
    </row>
    <row r="40" spans="1:11" s="270" customFormat="1" x14ac:dyDescent="0.45">
      <c r="A40" s="276"/>
      <c r="B40" s="277">
        <v>9</v>
      </c>
      <c r="C40" s="278" t="s">
        <v>2089</v>
      </c>
      <c r="D40" s="279">
        <f t="shared" si="0"/>
        <v>0</v>
      </c>
      <c r="E40" s="327"/>
      <c r="F40" s="327"/>
      <c r="G40" s="327"/>
      <c r="H40" s="327"/>
      <c r="I40" s="327"/>
      <c r="J40" s="327"/>
      <c r="K40" s="327"/>
    </row>
    <row r="41" spans="1:11" s="270" customFormat="1" x14ac:dyDescent="0.45">
      <c r="A41" s="276"/>
      <c r="B41" s="277"/>
      <c r="C41" s="278" t="s">
        <v>2090</v>
      </c>
      <c r="D41" s="279">
        <f t="shared" si="0"/>
        <v>0</v>
      </c>
      <c r="E41" s="327"/>
      <c r="F41" s="327"/>
      <c r="G41" s="327"/>
      <c r="H41" s="327"/>
      <c r="I41" s="327"/>
      <c r="J41" s="327"/>
      <c r="K41" s="327"/>
    </row>
    <row r="42" spans="1:11" s="270" customFormat="1" x14ac:dyDescent="0.45">
      <c r="A42" s="276"/>
      <c r="B42" s="277">
        <v>10</v>
      </c>
      <c r="C42" s="278" t="s">
        <v>2091</v>
      </c>
      <c r="D42" s="279">
        <f t="shared" si="0"/>
        <v>0</v>
      </c>
      <c r="E42" s="327"/>
      <c r="F42" s="327"/>
      <c r="G42" s="327"/>
      <c r="H42" s="327"/>
      <c r="I42" s="327"/>
      <c r="J42" s="327"/>
      <c r="K42" s="327"/>
    </row>
    <row r="43" spans="1:11" s="270" customFormat="1" x14ac:dyDescent="0.45">
      <c r="A43" s="276"/>
      <c r="B43" s="277">
        <v>11</v>
      </c>
      <c r="C43" s="278" t="s">
        <v>2092</v>
      </c>
      <c r="D43" s="279">
        <f t="shared" si="0"/>
        <v>0</v>
      </c>
      <c r="E43" s="327"/>
      <c r="F43" s="327"/>
      <c r="G43" s="327"/>
      <c r="H43" s="327"/>
      <c r="I43" s="327"/>
      <c r="J43" s="327"/>
      <c r="K43" s="327"/>
    </row>
    <row r="44" spans="1:11" s="270" customFormat="1" x14ac:dyDescent="0.45">
      <c r="A44" s="276"/>
      <c r="B44" s="277"/>
      <c r="C44" s="278" t="s">
        <v>2093</v>
      </c>
      <c r="D44" s="279">
        <f t="shared" si="0"/>
        <v>0</v>
      </c>
      <c r="E44" s="327"/>
      <c r="F44" s="327"/>
      <c r="G44" s="327"/>
      <c r="H44" s="327"/>
      <c r="I44" s="327"/>
      <c r="J44" s="327"/>
      <c r="K44" s="327"/>
    </row>
    <row r="45" spans="1:11" s="270" customFormat="1" x14ac:dyDescent="0.45">
      <c r="A45" s="276"/>
      <c r="B45" s="277"/>
      <c r="C45" s="278" t="s">
        <v>2094</v>
      </c>
      <c r="D45" s="279">
        <f t="shared" si="0"/>
        <v>0</v>
      </c>
      <c r="E45" s="327"/>
      <c r="F45" s="327"/>
      <c r="G45" s="327"/>
      <c r="H45" s="327"/>
      <c r="I45" s="327"/>
      <c r="J45" s="327"/>
      <c r="K45" s="327"/>
    </row>
    <row r="46" spans="1:11" s="270" customFormat="1" x14ac:dyDescent="0.45">
      <c r="A46" s="276"/>
      <c r="B46" s="277">
        <v>12</v>
      </c>
      <c r="C46" s="278" t="s">
        <v>20</v>
      </c>
      <c r="D46" s="279">
        <f t="shared" si="0"/>
        <v>120000</v>
      </c>
      <c r="E46" s="327">
        <f>เทียบ!M365</f>
        <v>120000</v>
      </c>
      <c r="F46" s="327"/>
      <c r="G46" s="327"/>
      <c r="H46" s="327"/>
      <c r="I46" s="327"/>
      <c r="J46" s="327"/>
      <c r="K46" s="327"/>
    </row>
    <row r="47" spans="1:11" x14ac:dyDescent="0.45">
      <c r="A47" s="276"/>
      <c r="B47" s="277">
        <v>13</v>
      </c>
      <c r="C47" s="278" t="s">
        <v>2095</v>
      </c>
      <c r="D47" s="279">
        <f t="shared" si="0"/>
        <v>0</v>
      </c>
      <c r="E47" s="327"/>
      <c r="F47" s="327"/>
      <c r="G47" s="327"/>
      <c r="H47" s="327"/>
      <c r="I47" s="327"/>
      <c r="J47" s="327"/>
      <c r="K47" s="327"/>
    </row>
    <row r="48" spans="1:11" x14ac:dyDescent="0.45">
      <c r="A48" s="280"/>
      <c r="B48" s="277">
        <v>14</v>
      </c>
      <c r="C48" s="278" t="s">
        <v>2096</v>
      </c>
      <c r="D48" s="279">
        <f t="shared" si="0"/>
        <v>0</v>
      </c>
      <c r="E48" s="327"/>
      <c r="F48" s="327"/>
      <c r="G48" s="327"/>
      <c r="H48" s="327"/>
      <c r="I48" s="327"/>
      <c r="J48" s="327"/>
      <c r="K48" s="327"/>
    </row>
    <row r="49" spans="1:12" s="275" customFormat="1" x14ac:dyDescent="0.45">
      <c r="A49" s="272" t="s">
        <v>2049</v>
      </c>
      <c r="B49" s="273" t="s">
        <v>2050</v>
      </c>
      <c r="C49" s="273" t="s">
        <v>2051</v>
      </c>
      <c r="D49" s="273" t="s">
        <v>190</v>
      </c>
      <c r="E49" s="326" t="s">
        <v>16</v>
      </c>
      <c r="F49" s="326" t="s">
        <v>2052</v>
      </c>
      <c r="G49" s="326" t="s">
        <v>2053</v>
      </c>
      <c r="H49" s="326" t="s">
        <v>2054</v>
      </c>
      <c r="I49" s="326" t="s">
        <v>2055</v>
      </c>
      <c r="J49" s="326" t="s">
        <v>2056</v>
      </c>
      <c r="K49" s="326" t="s">
        <v>2057</v>
      </c>
      <c r="L49" s="274"/>
    </row>
    <row r="50" spans="1:12" x14ac:dyDescent="0.45">
      <c r="A50" s="330"/>
      <c r="B50" s="277">
        <v>15</v>
      </c>
      <c r="C50" s="278" t="s">
        <v>2097</v>
      </c>
      <c r="D50" s="279">
        <f t="shared" si="0"/>
        <v>350000</v>
      </c>
      <c r="E50" s="327">
        <f>เทียบ!V371</f>
        <v>350000</v>
      </c>
      <c r="F50" s="327"/>
      <c r="G50" s="327"/>
      <c r="H50" s="327"/>
      <c r="I50" s="327"/>
      <c r="J50" s="327"/>
      <c r="K50" s="327"/>
    </row>
    <row r="51" spans="1:12" x14ac:dyDescent="0.45">
      <c r="A51" s="330"/>
      <c r="B51" s="277">
        <v>16</v>
      </c>
      <c r="C51" s="278" t="s">
        <v>2098</v>
      </c>
      <c r="D51" s="279">
        <f t="shared" si="0"/>
        <v>0</v>
      </c>
      <c r="E51" s="327"/>
      <c r="F51" s="327"/>
      <c r="G51" s="327"/>
      <c r="H51" s="327"/>
      <c r="I51" s="327"/>
      <c r="J51" s="327"/>
      <c r="K51" s="327"/>
    </row>
    <row r="52" spans="1:12" x14ac:dyDescent="0.45">
      <c r="A52" s="330"/>
      <c r="B52" s="277">
        <v>17</v>
      </c>
      <c r="C52" s="278" t="s">
        <v>2099</v>
      </c>
      <c r="D52" s="279">
        <f t="shared" si="0"/>
        <v>0</v>
      </c>
      <c r="E52" s="327"/>
      <c r="F52" s="327"/>
      <c r="G52" s="327"/>
      <c r="H52" s="327"/>
      <c r="I52" s="327"/>
      <c r="J52" s="327"/>
      <c r="K52" s="327"/>
    </row>
    <row r="53" spans="1:12" x14ac:dyDescent="0.45">
      <c r="A53" s="330"/>
      <c r="B53" s="277"/>
      <c r="C53" s="278" t="s">
        <v>2100</v>
      </c>
      <c r="D53" s="279">
        <f t="shared" si="0"/>
        <v>0</v>
      </c>
      <c r="E53" s="327"/>
      <c r="F53" s="327"/>
      <c r="G53" s="327"/>
      <c r="H53" s="327"/>
      <c r="I53" s="327"/>
      <c r="J53" s="327"/>
      <c r="K53" s="327"/>
    </row>
    <row r="54" spans="1:12" x14ac:dyDescent="0.45">
      <c r="A54" s="330"/>
      <c r="B54" s="277"/>
      <c r="C54" s="278" t="s">
        <v>2101</v>
      </c>
      <c r="D54" s="279">
        <f t="shared" si="0"/>
        <v>0</v>
      </c>
      <c r="E54" s="327"/>
      <c r="F54" s="327"/>
      <c r="G54" s="327"/>
      <c r="H54" s="327"/>
      <c r="I54" s="327"/>
      <c r="J54" s="327"/>
      <c r="K54" s="327"/>
    </row>
    <row r="55" spans="1:12" s="344" customFormat="1" x14ac:dyDescent="0.45">
      <c r="A55" s="345"/>
      <c r="B55" s="339"/>
      <c r="C55" s="340" t="s">
        <v>2067</v>
      </c>
      <c r="D55" s="341">
        <f>SUM(D26:D54)</f>
        <v>1684800</v>
      </c>
      <c r="E55" s="342">
        <f>SUM(E26:E54)</f>
        <v>470000</v>
      </c>
      <c r="F55" s="342">
        <f t="shared" ref="F55:K55" si="3">SUM(F26:F54)</f>
        <v>393000</v>
      </c>
      <c r="G55" s="342">
        <f t="shared" si="3"/>
        <v>304000</v>
      </c>
      <c r="H55" s="342">
        <f t="shared" si="3"/>
        <v>60000</v>
      </c>
      <c r="I55" s="342">
        <f t="shared" si="3"/>
        <v>156000</v>
      </c>
      <c r="J55" s="342">
        <f t="shared" si="3"/>
        <v>60000</v>
      </c>
      <c r="K55" s="342">
        <f t="shared" si="3"/>
        <v>241800</v>
      </c>
      <c r="L55" s="343"/>
    </row>
    <row r="56" spans="1:12" x14ac:dyDescent="0.45">
      <c r="A56" s="330"/>
      <c r="B56" s="277"/>
      <c r="C56" s="290"/>
      <c r="D56" s="279"/>
      <c r="E56" s="327"/>
      <c r="F56" s="327"/>
      <c r="G56" s="327"/>
      <c r="H56" s="327"/>
      <c r="I56" s="327"/>
      <c r="J56" s="327"/>
      <c r="K56" s="327"/>
    </row>
    <row r="57" spans="1:12" s="275" customFormat="1" x14ac:dyDescent="0.45">
      <c r="A57" s="272" t="s">
        <v>2049</v>
      </c>
      <c r="B57" s="273" t="s">
        <v>2050</v>
      </c>
      <c r="C57" s="273" t="s">
        <v>2051</v>
      </c>
      <c r="D57" s="273" t="s">
        <v>190</v>
      </c>
      <c r="E57" s="326" t="s">
        <v>16</v>
      </c>
      <c r="F57" s="326" t="s">
        <v>2052</v>
      </c>
      <c r="G57" s="326" t="s">
        <v>2053</v>
      </c>
      <c r="H57" s="326" t="s">
        <v>2054</v>
      </c>
      <c r="I57" s="326" t="s">
        <v>2055</v>
      </c>
      <c r="J57" s="326" t="s">
        <v>2056</v>
      </c>
      <c r="K57" s="326" t="s">
        <v>2057</v>
      </c>
      <c r="L57" s="274"/>
    </row>
    <row r="58" spans="1:12" x14ac:dyDescent="0.45">
      <c r="A58" s="330" t="s">
        <v>2102</v>
      </c>
      <c r="B58" s="277">
        <v>1</v>
      </c>
      <c r="C58" s="278" t="s">
        <v>2103</v>
      </c>
      <c r="D58" s="279">
        <f>SUM(E58:K58)</f>
        <v>480000</v>
      </c>
      <c r="E58" s="327"/>
      <c r="F58" s="327">
        <v>480000</v>
      </c>
      <c r="G58" s="327"/>
      <c r="H58" s="327"/>
      <c r="I58" s="327"/>
      <c r="J58" s="327"/>
      <c r="K58" s="327"/>
    </row>
    <row r="59" spans="1:12" x14ac:dyDescent="0.45">
      <c r="A59" s="330" t="s">
        <v>2104</v>
      </c>
      <c r="B59" s="277"/>
      <c r="C59" s="278"/>
      <c r="D59" s="279">
        <f t="shared" ref="D59:D64" si="4">SUM(E59:K59)</f>
        <v>0</v>
      </c>
      <c r="E59" s="327"/>
      <c r="F59" s="327"/>
      <c r="G59" s="327"/>
      <c r="H59" s="327"/>
      <c r="I59" s="327"/>
      <c r="J59" s="327"/>
      <c r="K59" s="327"/>
    </row>
    <row r="60" spans="1:12" x14ac:dyDescent="0.45">
      <c r="A60" s="330" t="s">
        <v>2105</v>
      </c>
      <c r="B60" s="277"/>
      <c r="C60" s="278"/>
      <c r="D60" s="279">
        <f t="shared" si="4"/>
        <v>0</v>
      </c>
      <c r="E60" s="327"/>
      <c r="F60" s="327"/>
      <c r="G60" s="327"/>
      <c r="H60" s="327"/>
      <c r="I60" s="327"/>
      <c r="J60" s="327"/>
      <c r="K60" s="327"/>
    </row>
    <row r="61" spans="1:12" x14ac:dyDescent="0.45">
      <c r="A61" s="330" t="s">
        <v>2106</v>
      </c>
      <c r="B61" s="277"/>
      <c r="C61" s="278"/>
      <c r="D61" s="279">
        <f t="shared" si="4"/>
        <v>0</v>
      </c>
      <c r="E61" s="327"/>
      <c r="F61" s="327"/>
      <c r="G61" s="327"/>
      <c r="H61" s="327"/>
      <c r="I61" s="327"/>
      <c r="J61" s="327"/>
      <c r="K61" s="327"/>
    </row>
    <row r="62" spans="1:12" x14ac:dyDescent="0.45">
      <c r="A62" s="330" t="s">
        <v>2107</v>
      </c>
      <c r="B62" s="277"/>
      <c r="C62" s="278"/>
      <c r="D62" s="279">
        <f t="shared" si="4"/>
        <v>0</v>
      </c>
      <c r="E62" s="327"/>
      <c r="F62" s="327"/>
      <c r="G62" s="327"/>
      <c r="H62" s="327"/>
      <c r="I62" s="327"/>
      <c r="J62" s="327"/>
      <c r="K62" s="327"/>
    </row>
    <row r="63" spans="1:12" s="270" customFormat="1" x14ac:dyDescent="0.45">
      <c r="A63" s="330" t="s">
        <v>2108</v>
      </c>
      <c r="B63" s="277"/>
      <c r="C63" s="278"/>
      <c r="D63" s="279">
        <f t="shared" si="4"/>
        <v>0</v>
      </c>
      <c r="E63" s="327"/>
      <c r="F63" s="327"/>
      <c r="G63" s="327"/>
      <c r="H63" s="327"/>
      <c r="I63" s="327"/>
      <c r="J63" s="327"/>
      <c r="K63" s="327"/>
    </row>
    <row r="64" spans="1:12" s="270" customFormat="1" x14ac:dyDescent="0.45">
      <c r="A64" s="330" t="s">
        <v>2109</v>
      </c>
      <c r="B64" s="277"/>
      <c r="C64" s="278"/>
      <c r="D64" s="279">
        <f t="shared" si="4"/>
        <v>0</v>
      </c>
      <c r="E64" s="327"/>
      <c r="F64" s="327"/>
      <c r="G64" s="327"/>
      <c r="H64" s="327"/>
      <c r="I64" s="327"/>
      <c r="J64" s="327"/>
      <c r="K64" s="327"/>
    </row>
    <row r="65" spans="1:12" s="344" customFormat="1" x14ac:dyDescent="0.45">
      <c r="A65" s="345"/>
      <c r="B65" s="339"/>
      <c r="C65" s="340" t="s">
        <v>2067</v>
      </c>
      <c r="D65" s="341">
        <f>SUM(D58:D64)</f>
        <v>480000</v>
      </c>
      <c r="E65" s="341">
        <f>SUM(E58:E64)</f>
        <v>0</v>
      </c>
      <c r="F65" s="341">
        <f t="shared" ref="F65:K65" si="5">SUM(F58:F64)</f>
        <v>480000</v>
      </c>
      <c r="G65" s="341">
        <f t="shared" si="5"/>
        <v>0</v>
      </c>
      <c r="H65" s="341">
        <f t="shared" si="5"/>
        <v>0</v>
      </c>
      <c r="I65" s="341">
        <f t="shared" si="5"/>
        <v>0</v>
      </c>
      <c r="J65" s="341">
        <f t="shared" si="5"/>
        <v>0</v>
      </c>
      <c r="K65" s="341">
        <f t="shared" si="5"/>
        <v>0</v>
      </c>
      <c r="L65" s="343"/>
    </row>
    <row r="66" spans="1:12" s="343" customFormat="1" x14ac:dyDescent="0.45">
      <c r="A66" s="345"/>
      <c r="B66" s="339"/>
      <c r="C66" s="340" t="s">
        <v>2110</v>
      </c>
      <c r="D66" s="341">
        <f t="shared" ref="D66:K66" si="6">D67-D65</f>
        <v>8586460</v>
      </c>
      <c r="E66" s="341">
        <f t="shared" si="6"/>
        <v>470000</v>
      </c>
      <c r="F66" s="341">
        <f t="shared" si="6"/>
        <v>2665380</v>
      </c>
      <c r="G66" s="341">
        <f t="shared" si="6"/>
        <v>2343600</v>
      </c>
      <c r="H66" s="341">
        <f t="shared" si="6"/>
        <v>376140</v>
      </c>
      <c r="I66" s="341">
        <f t="shared" si="6"/>
        <v>617640</v>
      </c>
      <c r="J66" s="341">
        <f t="shared" si="6"/>
        <v>430000</v>
      </c>
      <c r="K66" s="341">
        <f t="shared" si="6"/>
        <v>1683700</v>
      </c>
    </row>
    <row r="67" spans="1:12" s="343" customFormat="1" x14ac:dyDescent="0.45">
      <c r="A67" s="345"/>
      <c r="B67" s="339"/>
      <c r="C67" s="340" t="s">
        <v>2111</v>
      </c>
      <c r="D67" s="341">
        <f t="shared" ref="D67:K67" si="7">D65+D55+D20+D13</f>
        <v>9066460</v>
      </c>
      <c r="E67" s="341">
        <f t="shared" si="7"/>
        <v>470000</v>
      </c>
      <c r="F67" s="341">
        <f t="shared" si="7"/>
        <v>3145380</v>
      </c>
      <c r="G67" s="341">
        <f t="shared" si="7"/>
        <v>2343600</v>
      </c>
      <c r="H67" s="341">
        <f t="shared" si="7"/>
        <v>376140</v>
      </c>
      <c r="I67" s="341">
        <f t="shared" si="7"/>
        <v>617640</v>
      </c>
      <c r="J67" s="341">
        <f t="shared" si="7"/>
        <v>430000</v>
      </c>
      <c r="K67" s="341">
        <f t="shared" si="7"/>
        <v>1683700</v>
      </c>
    </row>
    <row r="68" spans="1:12" s="343" customFormat="1" x14ac:dyDescent="0.45">
      <c r="A68" s="345"/>
      <c r="B68" s="339"/>
      <c r="C68" s="340" t="s">
        <v>2115</v>
      </c>
      <c r="D68" s="346">
        <v>34500000</v>
      </c>
      <c r="E68" s="342"/>
      <c r="F68" s="342"/>
      <c r="G68" s="342"/>
      <c r="H68" s="342"/>
      <c r="I68" s="342"/>
      <c r="J68" s="342"/>
      <c r="K68" s="342"/>
    </row>
    <row r="69" spans="1:12" s="343" customFormat="1" x14ac:dyDescent="0.45">
      <c r="A69" s="345"/>
      <c r="B69" s="339"/>
      <c r="C69" s="340" t="s">
        <v>2112</v>
      </c>
      <c r="D69" s="347">
        <f>D67/D68*100</f>
        <v>26.279594202898547</v>
      </c>
      <c r="E69" s="342"/>
      <c r="F69" s="342"/>
      <c r="G69" s="342"/>
      <c r="H69" s="342"/>
      <c r="I69" s="342"/>
      <c r="J69" s="342"/>
      <c r="K69" s="342"/>
    </row>
    <row r="78" spans="1:12" s="270" customFormat="1" x14ac:dyDescent="0.45">
      <c r="A78" s="289"/>
      <c r="B78" s="291"/>
      <c r="C78" s="271"/>
      <c r="D78" s="271" t="s">
        <v>1354</v>
      </c>
      <c r="E78" s="329"/>
      <c r="F78" s="329"/>
      <c r="G78" s="329"/>
      <c r="H78" s="329"/>
      <c r="I78" s="329"/>
      <c r="J78" s="329"/>
      <c r="K78" s="329"/>
    </row>
  </sheetData>
  <mergeCells count="2">
    <mergeCell ref="A1:K1"/>
    <mergeCell ref="A2:K2"/>
  </mergeCells>
  <pageMargins left="0.17" right="0.17" top="1" bottom="1" header="0.5" footer="0.5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2"/>
  <sheetViews>
    <sheetView showGridLines="0" view="pageBreakPreview" zoomScaleNormal="100" zoomScaleSheetLayoutView="100" workbookViewId="0">
      <pane ySplit="1" topLeftCell="A2" activePane="bottomLeft" state="frozen"/>
      <selection pane="bottomLeft" activeCell="A2" sqref="A2:Q2"/>
    </sheetView>
  </sheetViews>
  <sheetFormatPr defaultRowHeight="24.75" x14ac:dyDescent="0.6"/>
  <cols>
    <col min="1" max="4" width="2.25" style="216" customWidth="1"/>
    <col min="5" max="5" width="6" style="216" customWidth="1"/>
    <col min="6" max="6" width="6.875" style="216" customWidth="1"/>
    <col min="7" max="7" width="12.875" style="216" customWidth="1"/>
    <col min="8" max="8" width="9.75" style="216" customWidth="1"/>
    <col min="9" max="9" width="0.25" style="216" customWidth="1"/>
    <col min="10" max="11" width="12.875" style="216" hidden="1" customWidth="1"/>
    <col min="12" max="12" width="7" style="216" hidden="1" customWidth="1"/>
    <col min="13" max="13" width="5.625" style="216" customWidth="1"/>
    <col min="14" max="14" width="0.5" style="216" customWidth="1"/>
    <col min="15" max="15" width="5.875" style="216" customWidth="1"/>
    <col min="16" max="16" width="0.875" style="216" customWidth="1"/>
    <col min="17" max="17" width="5.375" style="216" customWidth="1"/>
    <col min="18" max="18" width="0" style="216" hidden="1" customWidth="1"/>
    <col min="19" max="19" width="0.25" style="216" customWidth="1"/>
    <col min="20" max="20" width="0" style="216" hidden="1" customWidth="1"/>
    <col min="21" max="21" width="0.125" style="216" customWidth="1"/>
    <col min="22" max="22" width="13.625" style="228" customWidth="1"/>
    <col min="23" max="23" width="13.625" style="229" customWidth="1"/>
    <col min="24" max="24" width="15.125" style="217" customWidth="1"/>
    <col min="25" max="25" width="14.875" style="216" bestFit="1" customWidth="1"/>
    <col min="26" max="16384" width="9" style="216"/>
  </cols>
  <sheetData>
    <row r="1" spans="1:25" ht="9.6" customHeight="1" x14ac:dyDescent="0.6"/>
    <row r="2" spans="1:25" s="269" customFormat="1" ht="33" customHeight="1" x14ac:dyDescent="0.6">
      <c r="A2" s="693" t="s">
        <v>2047</v>
      </c>
      <c r="B2" s="693"/>
      <c r="C2" s="693"/>
      <c r="D2" s="693"/>
      <c r="E2" s="693"/>
      <c r="F2" s="693"/>
      <c r="G2" s="693"/>
      <c r="H2" s="693"/>
      <c r="I2" s="693"/>
      <c r="J2" s="693"/>
      <c r="K2" s="693"/>
      <c r="L2" s="693"/>
      <c r="M2" s="693"/>
      <c r="N2" s="693"/>
      <c r="O2" s="693"/>
      <c r="P2" s="693"/>
      <c r="Q2" s="693"/>
      <c r="V2" s="228"/>
      <c r="W2" s="229"/>
      <c r="X2" s="217"/>
    </row>
    <row r="3" spans="1:25" ht="19.149999999999999" customHeight="1" x14ac:dyDescent="0.6">
      <c r="A3" s="643" t="s">
        <v>185</v>
      </c>
      <c r="B3" s="644"/>
      <c r="C3" s="644"/>
      <c r="D3" s="644"/>
      <c r="E3" s="644"/>
      <c r="F3" s="644"/>
      <c r="G3" s="644"/>
      <c r="H3" s="644"/>
      <c r="I3" s="644"/>
      <c r="J3" s="644"/>
      <c r="K3" s="644"/>
      <c r="L3" s="644"/>
      <c r="M3" s="644"/>
      <c r="N3" s="644"/>
      <c r="O3" s="644"/>
      <c r="P3" s="644"/>
      <c r="Q3" s="644"/>
      <c r="R3" s="644"/>
      <c r="S3" s="644"/>
    </row>
    <row r="4" spans="1:25" ht="18.399999999999999" customHeight="1" x14ac:dyDescent="0.6">
      <c r="A4" s="645" t="s">
        <v>18</v>
      </c>
      <c r="B4" s="644"/>
      <c r="C4" s="644"/>
      <c r="D4" s="644"/>
      <c r="E4" s="644"/>
      <c r="F4" s="646" t="s">
        <v>186</v>
      </c>
      <c r="G4" s="644"/>
      <c r="H4" s="644"/>
      <c r="I4" s="644"/>
      <c r="J4" s="644"/>
      <c r="K4" s="644"/>
      <c r="L4" s="644"/>
      <c r="M4" s="644"/>
      <c r="N4" s="644"/>
      <c r="O4" s="647" t="s">
        <v>18</v>
      </c>
      <c r="P4" s="644"/>
      <c r="Q4" s="647" t="s">
        <v>18</v>
      </c>
      <c r="R4" s="644"/>
      <c r="S4" s="644"/>
    </row>
    <row r="5" spans="1:25" ht="19.149999999999999" customHeight="1" thickBot="1" x14ac:dyDescent="0.65">
      <c r="A5" s="646" t="s">
        <v>187</v>
      </c>
      <c r="B5" s="644"/>
      <c r="C5" s="644"/>
      <c r="D5" s="644"/>
      <c r="E5" s="644"/>
      <c r="F5" s="644"/>
      <c r="G5" s="644"/>
      <c r="H5" s="644"/>
      <c r="I5" s="644"/>
      <c r="J5" s="644"/>
      <c r="K5" s="644"/>
      <c r="L5" s="644"/>
      <c r="M5" s="644"/>
      <c r="N5" s="644"/>
      <c r="O5" s="644"/>
      <c r="P5" s="644"/>
      <c r="Q5" s="644"/>
      <c r="R5" s="644"/>
      <c r="S5" s="644"/>
    </row>
    <row r="6" spans="1:25" ht="18.399999999999999" customHeight="1" thickBot="1" x14ac:dyDescent="0.65">
      <c r="A6" s="646" t="s">
        <v>2022</v>
      </c>
      <c r="B6" s="644"/>
      <c r="C6" s="644"/>
      <c r="D6" s="644"/>
      <c r="E6" s="644"/>
      <c r="F6" s="644"/>
      <c r="G6" s="644"/>
      <c r="H6" s="644"/>
      <c r="I6" s="644"/>
      <c r="J6" s="644"/>
      <c r="K6" s="644"/>
      <c r="L6" s="644"/>
      <c r="M6" s="644"/>
      <c r="N6" s="644"/>
      <c r="O6" s="644"/>
      <c r="P6" s="644"/>
      <c r="Q6" s="644"/>
      <c r="R6" s="644"/>
      <c r="S6" s="644"/>
      <c r="V6" s="230">
        <v>15900000</v>
      </c>
      <c r="W6" s="218">
        <v>18600000</v>
      </c>
      <c r="X6" s="217">
        <f>SUM(V6:W6)</f>
        <v>34500000</v>
      </c>
    </row>
    <row r="7" spans="1:25" ht="18" customHeight="1" x14ac:dyDescent="0.6">
      <c r="A7" s="646" t="s">
        <v>18</v>
      </c>
      <c r="B7" s="644"/>
      <c r="C7" s="644"/>
      <c r="D7" s="644"/>
      <c r="E7" s="644"/>
      <c r="F7" s="646" t="s">
        <v>18</v>
      </c>
      <c r="G7" s="644"/>
      <c r="H7" s="644"/>
      <c r="I7" s="644"/>
      <c r="J7" s="644"/>
      <c r="K7" s="644"/>
      <c r="L7" s="644"/>
      <c r="M7" s="644"/>
      <c r="N7" s="644"/>
      <c r="O7" s="646" t="s">
        <v>18</v>
      </c>
      <c r="P7" s="644"/>
      <c r="Q7" s="646" t="s">
        <v>18</v>
      </c>
      <c r="R7" s="644"/>
      <c r="S7" s="644"/>
      <c r="V7" s="230">
        <f>SUM(V11:V371)</f>
        <v>15900000</v>
      </c>
      <c r="W7" s="230">
        <f>SUM(W11:W371)</f>
        <v>18600000</v>
      </c>
      <c r="X7" s="219">
        <f>SUM(X11:X371)</f>
        <v>34500000</v>
      </c>
      <c r="Y7" s="220">
        <f>V7+W7</f>
        <v>34500000</v>
      </c>
    </row>
    <row r="8" spans="1:25" ht="5.25" customHeight="1" x14ac:dyDescent="0.6">
      <c r="V8" s="228">
        <f>V6-V7</f>
        <v>0</v>
      </c>
      <c r="W8" s="229">
        <f>W6-W7</f>
        <v>0</v>
      </c>
      <c r="Y8" s="220">
        <f>X6-X7</f>
        <v>0</v>
      </c>
    </row>
    <row r="9" spans="1:25" x14ac:dyDescent="0.6">
      <c r="A9" s="648" t="s">
        <v>2023</v>
      </c>
      <c r="B9" s="649"/>
      <c r="C9" s="649"/>
      <c r="D9" s="649"/>
      <c r="E9" s="649"/>
      <c r="F9" s="649"/>
      <c r="G9" s="649"/>
      <c r="H9" s="649"/>
      <c r="I9" s="649"/>
      <c r="J9" s="649"/>
      <c r="K9" s="649"/>
      <c r="L9" s="649"/>
      <c r="M9" s="649"/>
      <c r="N9" s="649"/>
      <c r="O9" s="649"/>
      <c r="P9" s="649"/>
      <c r="Q9" s="649"/>
      <c r="Y9" s="220"/>
    </row>
    <row r="10" spans="1:25" x14ac:dyDescent="0.6">
      <c r="A10" s="655" t="s">
        <v>12</v>
      </c>
      <c r="B10" s="649"/>
      <c r="C10" s="649"/>
      <c r="D10" s="649"/>
      <c r="E10" s="649"/>
      <c r="F10" s="649"/>
      <c r="G10" s="649"/>
      <c r="H10" s="649"/>
      <c r="I10" s="649"/>
      <c r="J10" s="649"/>
      <c r="K10" s="649"/>
      <c r="L10" s="649"/>
      <c r="M10" s="649"/>
      <c r="N10" s="649"/>
      <c r="O10" s="649"/>
      <c r="P10" s="649"/>
      <c r="Q10" s="649"/>
      <c r="V10" s="231" t="s">
        <v>2024</v>
      </c>
      <c r="W10" s="232" t="s">
        <v>182</v>
      </c>
    </row>
    <row r="11" spans="1:25" x14ac:dyDescent="0.6">
      <c r="A11" s="221" t="s">
        <v>18</v>
      </c>
      <c r="B11" s="648" t="s">
        <v>188</v>
      </c>
      <c r="C11" s="649"/>
      <c r="D11" s="649"/>
      <c r="E11" s="649"/>
      <c r="F11" s="649"/>
      <c r="G11" s="649"/>
      <c r="H11" s="649"/>
      <c r="I11" s="649"/>
      <c r="J11" s="649"/>
      <c r="K11" s="649"/>
      <c r="L11" s="222" t="s">
        <v>13</v>
      </c>
      <c r="M11" s="650">
        <v>7548860</v>
      </c>
      <c r="N11" s="649"/>
      <c r="O11" s="649"/>
      <c r="P11" s="651" t="s">
        <v>189</v>
      </c>
      <c r="Q11" s="649"/>
      <c r="V11" s="233"/>
      <c r="W11" s="234"/>
      <c r="X11" s="223">
        <f>SUM(V11:W60)</f>
        <v>7648860</v>
      </c>
    </row>
    <row r="12" spans="1:25" x14ac:dyDescent="0.6">
      <c r="A12" s="224" t="s">
        <v>18</v>
      </c>
      <c r="B12" s="224" t="s">
        <v>18</v>
      </c>
      <c r="C12" s="648" t="s">
        <v>25</v>
      </c>
      <c r="D12" s="649"/>
      <c r="E12" s="649"/>
      <c r="F12" s="649"/>
      <c r="G12" s="649"/>
      <c r="H12" s="649"/>
      <c r="I12" s="649"/>
      <c r="J12" s="649"/>
      <c r="K12" s="649"/>
      <c r="L12" s="222" t="s">
        <v>13</v>
      </c>
      <c r="M12" s="650">
        <v>4957020</v>
      </c>
      <c r="N12" s="649"/>
      <c r="O12" s="649"/>
      <c r="P12" s="651" t="s">
        <v>189</v>
      </c>
      <c r="Q12" s="649"/>
      <c r="V12" s="233"/>
      <c r="W12" s="234"/>
    </row>
    <row r="13" spans="1:25" x14ac:dyDescent="0.6">
      <c r="A13" s="224" t="s">
        <v>18</v>
      </c>
      <c r="B13" s="224" t="s">
        <v>18</v>
      </c>
      <c r="C13" s="221" t="s">
        <v>18</v>
      </c>
      <c r="D13" s="648" t="s">
        <v>26</v>
      </c>
      <c r="E13" s="649"/>
      <c r="F13" s="649"/>
      <c r="G13" s="649"/>
      <c r="H13" s="649"/>
      <c r="I13" s="649"/>
      <c r="J13" s="649"/>
      <c r="K13" s="649"/>
      <c r="L13" s="222" t="s">
        <v>13</v>
      </c>
      <c r="M13" s="650">
        <v>2624640</v>
      </c>
      <c r="N13" s="649"/>
      <c r="O13" s="649"/>
      <c r="P13" s="651" t="s">
        <v>189</v>
      </c>
      <c r="Q13" s="649"/>
      <c r="V13" s="233"/>
      <c r="W13" s="234"/>
    </row>
    <row r="14" spans="1:25" x14ac:dyDescent="0.6">
      <c r="A14" s="224" t="s">
        <v>18</v>
      </c>
      <c r="B14" s="224" t="s">
        <v>18</v>
      </c>
      <c r="C14" s="224" t="s">
        <v>18</v>
      </c>
      <c r="D14" s="652" t="s">
        <v>30</v>
      </c>
      <c r="E14" s="649"/>
      <c r="F14" s="649"/>
      <c r="G14" s="649"/>
      <c r="H14" s="649"/>
      <c r="I14" s="649"/>
      <c r="J14" s="649"/>
      <c r="K14" s="649"/>
      <c r="L14" s="225" t="s">
        <v>190</v>
      </c>
      <c r="M14" s="653">
        <v>695520</v>
      </c>
      <c r="N14" s="649"/>
      <c r="O14" s="649"/>
      <c r="P14" s="654" t="s">
        <v>189</v>
      </c>
      <c r="Q14" s="649"/>
      <c r="V14" s="233">
        <f>M14</f>
        <v>695520</v>
      </c>
      <c r="W14" s="234"/>
    </row>
    <row r="15" spans="1:25" x14ac:dyDescent="0.6">
      <c r="A15" s="224" t="s">
        <v>18</v>
      </c>
      <c r="B15" s="224" t="s">
        <v>18</v>
      </c>
      <c r="C15" s="224" t="s">
        <v>18</v>
      </c>
      <c r="D15" s="652" t="s">
        <v>27</v>
      </c>
      <c r="E15" s="649"/>
      <c r="F15" s="649"/>
      <c r="G15" s="649"/>
      <c r="H15" s="649"/>
      <c r="I15" s="649"/>
      <c r="J15" s="649"/>
      <c r="K15" s="649"/>
      <c r="L15" s="225" t="s">
        <v>190</v>
      </c>
      <c r="M15" s="653">
        <v>120000</v>
      </c>
      <c r="N15" s="649"/>
      <c r="O15" s="649"/>
      <c r="P15" s="654" t="s">
        <v>189</v>
      </c>
      <c r="Q15" s="649"/>
      <c r="V15" s="233">
        <f t="shared" ref="V15:V18" si="0">M15</f>
        <v>120000</v>
      </c>
      <c r="W15" s="234"/>
    </row>
    <row r="16" spans="1:25" x14ac:dyDescent="0.6">
      <c r="A16" s="224" t="s">
        <v>18</v>
      </c>
      <c r="B16" s="224" t="s">
        <v>18</v>
      </c>
      <c r="C16" s="224" t="s">
        <v>18</v>
      </c>
      <c r="D16" s="652" t="s">
        <v>31</v>
      </c>
      <c r="E16" s="649"/>
      <c r="F16" s="649"/>
      <c r="G16" s="649"/>
      <c r="H16" s="649"/>
      <c r="I16" s="649"/>
      <c r="J16" s="649"/>
      <c r="K16" s="649"/>
      <c r="L16" s="225" t="s">
        <v>190</v>
      </c>
      <c r="M16" s="653">
        <v>120000</v>
      </c>
      <c r="N16" s="649"/>
      <c r="O16" s="649"/>
      <c r="P16" s="654" t="s">
        <v>189</v>
      </c>
      <c r="Q16" s="649"/>
      <c r="V16" s="233">
        <f t="shared" si="0"/>
        <v>120000</v>
      </c>
      <c r="W16" s="234"/>
    </row>
    <row r="17" spans="1:24" x14ac:dyDescent="0.6">
      <c r="A17" s="224" t="s">
        <v>18</v>
      </c>
      <c r="B17" s="224" t="s">
        <v>18</v>
      </c>
      <c r="C17" s="224" t="s">
        <v>18</v>
      </c>
      <c r="D17" s="652" t="s">
        <v>29</v>
      </c>
      <c r="E17" s="649"/>
      <c r="F17" s="649"/>
      <c r="G17" s="649"/>
      <c r="H17" s="649"/>
      <c r="I17" s="649"/>
      <c r="J17" s="649"/>
      <c r="K17" s="649"/>
      <c r="L17" s="225" t="s">
        <v>190</v>
      </c>
      <c r="M17" s="653">
        <v>198720</v>
      </c>
      <c r="N17" s="649"/>
      <c r="O17" s="649"/>
      <c r="P17" s="654" t="s">
        <v>189</v>
      </c>
      <c r="Q17" s="649"/>
      <c r="V17" s="233">
        <f t="shared" si="0"/>
        <v>198720</v>
      </c>
      <c r="W17" s="234"/>
    </row>
    <row r="18" spans="1:24" x14ac:dyDescent="0.6">
      <c r="A18" s="224" t="s">
        <v>18</v>
      </c>
      <c r="B18" s="224" t="s">
        <v>18</v>
      </c>
      <c r="C18" s="224" t="s">
        <v>18</v>
      </c>
      <c r="D18" s="652" t="s">
        <v>28</v>
      </c>
      <c r="E18" s="649"/>
      <c r="F18" s="649"/>
      <c r="G18" s="649"/>
      <c r="H18" s="649"/>
      <c r="I18" s="649"/>
      <c r="J18" s="649"/>
      <c r="K18" s="649"/>
      <c r="L18" s="225" t="s">
        <v>190</v>
      </c>
      <c r="M18" s="653">
        <v>1490400</v>
      </c>
      <c r="N18" s="649"/>
      <c r="O18" s="649"/>
      <c r="P18" s="654" t="s">
        <v>189</v>
      </c>
      <c r="Q18" s="649"/>
      <c r="V18" s="233">
        <f t="shared" si="0"/>
        <v>1490400</v>
      </c>
      <c r="W18" s="234"/>
    </row>
    <row r="19" spans="1:24" x14ac:dyDescent="0.6">
      <c r="A19" s="224" t="s">
        <v>18</v>
      </c>
      <c r="B19" s="224" t="s">
        <v>18</v>
      </c>
      <c r="C19" s="221" t="s">
        <v>18</v>
      </c>
      <c r="D19" s="648" t="s">
        <v>32</v>
      </c>
      <c r="E19" s="649"/>
      <c r="F19" s="649"/>
      <c r="G19" s="649"/>
      <c r="H19" s="649"/>
      <c r="I19" s="649"/>
      <c r="J19" s="649"/>
      <c r="K19" s="649"/>
      <c r="L19" s="222" t="s">
        <v>13</v>
      </c>
      <c r="M19" s="650">
        <v>2332380</v>
      </c>
      <c r="N19" s="649"/>
      <c r="O19" s="649"/>
      <c r="P19" s="651" t="s">
        <v>189</v>
      </c>
      <c r="Q19" s="649"/>
      <c r="V19" s="233"/>
      <c r="W19" s="234"/>
    </row>
    <row r="20" spans="1:24" s="294" customFormat="1" x14ac:dyDescent="0.6">
      <c r="A20" s="292" t="s">
        <v>18</v>
      </c>
      <c r="B20" s="292" t="s">
        <v>18</v>
      </c>
      <c r="C20" s="292" t="s">
        <v>18</v>
      </c>
      <c r="D20" s="656" t="s">
        <v>36</v>
      </c>
      <c r="E20" s="657"/>
      <c r="F20" s="657"/>
      <c r="G20" s="657"/>
      <c r="H20" s="657"/>
      <c r="I20" s="657"/>
      <c r="J20" s="657"/>
      <c r="K20" s="657"/>
      <c r="L20" s="293" t="s">
        <v>190</v>
      </c>
      <c r="M20" s="658">
        <v>1721760</v>
      </c>
      <c r="N20" s="657"/>
      <c r="O20" s="657"/>
      <c r="P20" s="659" t="s">
        <v>189</v>
      </c>
      <c r="Q20" s="657"/>
      <c r="V20" s="295">
        <f>M20</f>
        <v>1721760</v>
      </c>
      <c r="W20" s="295"/>
      <c r="X20" s="296"/>
    </row>
    <row r="21" spans="1:24" s="294" customFormat="1" x14ac:dyDescent="0.6">
      <c r="A21" s="292" t="s">
        <v>18</v>
      </c>
      <c r="B21" s="292" t="s">
        <v>18</v>
      </c>
      <c r="C21" s="292" t="s">
        <v>18</v>
      </c>
      <c r="D21" s="656" t="s">
        <v>34</v>
      </c>
      <c r="E21" s="657"/>
      <c r="F21" s="657"/>
      <c r="G21" s="657"/>
      <c r="H21" s="657"/>
      <c r="I21" s="657"/>
      <c r="J21" s="657"/>
      <c r="K21" s="657"/>
      <c r="L21" s="293" t="s">
        <v>190</v>
      </c>
      <c r="M21" s="658">
        <v>142620</v>
      </c>
      <c r="N21" s="657"/>
      <c r="O21" s="657"/>
      <c r="P21" s="659" t="s">
        <v>189</v>
      </c>
      <c r="Q21" s="657"/>
      <c r="V21" s="295">
        <f t="shared" ref="V21:V24" si="1">M21</f>
        <v>142620</v>
      </c>
      <c r="W21" s="295"/>
      <c r="X21" s="296"/>
    </row>
    <row r="22" spans="1:24" s="294" customFormat="1" x14ac:dyDescent="0.6">
      <c r="A22" s="292" t="s">
        <v>18</v>
      </c>
      <c r="B22" s="292" t="s">
        <v>18</v>
      </c>
      <c r="C22" s="292" t="s">
        <v>18</v>
      </c>
      <c r="D22" s="656" t="s">
        <v>37</v>
      </c>
      <c r="E22" s="657"/>
      <c r="F22" s="657"/>
      <c r="G22" s="657"/>
      <c r="H22" s="657"/>
      <c r="I22" s="657"/>
      <c r="J22" s="657"/>
      <c r="K22" s="657"/>
      <c r="L22" s="293" t="s">
        <v>190</v>
      </c>
      <c r="M22" s="658">
        <v>144000</v>
      </c>
      <c r="N22" s="657"/>
      <c r="O22" s="657"/>
      <c r="P22" s="659" t="s">
        <v>189</v>
      </c>
      <c r="Q22" s="657"/>
      <c r="V22" s="295">
        <f t="shared" si="1"/>
        <v>144000</v>
      </c>
      <c r="W22" s="295"/>
      <c r="X22" s="296"/>
    </row>
    <row r="23" spans="1:24" s="294" customFormat="1" x14ac:dyDescent="0.6">
      <c r="A23" s="292" t="s">
        <v>18</v>
      </c>
      <c r="B23" s="292" t="s">
        <v>18</v>
      </c>
      <c r="C23" s="292" t="s">
        <v>18</v>
      </c>
      <c r="D23" s="656" t="s">
        <v>33</v>
      </c>
      <c r="E23" s="657"/>
      <c r="F23" s="657"/>
      <c r="G23" s="657"/>
      <c r="H23" s="657"/>
      <c r="I23" s="657"/>
      <c r="J23" s="657"/>
      <c r="K23" s="657"/>
      <c r="L23" s="293" t="s">
        <v>190</v>
      </c>
      <c r="M23" s="658">
        <v>216000</v>
      </c>
      <c r="N23" s="657"/>
      <c r="O23" s="657"/>
      <c r="P23" s="659" t="s">
        <v>189</v>
      </c>
      <c r="Q23" s="657"/>
      <c r="V23" s="295">
        <f t="shared" si="1"/>
        <v>216000</v>
      </c>
      <c r="W23" s="295"/>
      <c r="X23" s="296"/>
    </row>
    <row r="24" spans="1:24" s="294" customFormat="1" x14ac:dyDescent="0.6">
      <c r="A24" s="292" t="s">
        <v>18</v>
      </c>
      <c r="B24" s="292" t="s">
        <v>18</v>
      </c>
      <c r="C24" s="292" t="s">
        <v>18</v>
      </c>
      <c r="D24" s="656" t="s">
        <v>35</v>
      </c>
      <c r="E24" s="657"/>
      <c r="F24" s="657"/>
      <c r="G24" s="657"/>
      <c r="H24" s="657"/>
      <c r="I24" s="657"/>
      <c r="J24" s="657"/>
      <c r="K24" s="657"/>
      <c r="L24" s="293" t="s">
        <v>190</v>
      </c>
      <c r="M24" s="658">
        <v>108000</v>
      </c>
      <c r="N24" s="657"/>
      <c r="O24" s="657"/>
      <c r="P24" s="659" t="s">
        <v>189</v>
      </c>
      <c r="Q24" s="657"/>
      <c r="V24" s="295">
        <f t="shared" si="1"/>
        <v>108000</v>
      </c>
      <c r="W24" s="295"/>
      <c r="X24" s="296"/>
    </row>
    <row r="25" spans="1:24" s="294" customFormat="1" x14ac:dyDescent="0.6">
      <c r="A25" s="292" t="s">
        <v>18</v>
      </c>
      <c r="B25" s="292" t="s">
        <v>18</v>
      </c>
      <c r="C25" s="660" t="s">
        <v>38</v>
      </c>
      <c r="D25" s="657"/>
      <c r="E25" s="657"/>
      <c r="F25" s="657"/>
      <c r="G25" s="657"/>
      <c r="H25" s="657"/>
      <c r="I25" s="657"/>
      <c r="J25" s="657"/>
      <c r="K25" s="657"/>
      <c r="L25" s="297" t="s">
        <v>13</v>
      </c>
      <c r="M25" s="661">
        <v>2278840</v>
      </c>
      <c r="N25" s="657"/>
      <c r="O25" s="657"/>
      <c r="P25" s="662" t="s">
        <v>189</v>
      </c>
      <c r="Q25" s="657"/>
      <c r="V25" s="295"/>
      <c r="W25" s="295"/>
      <c r="X25" s="296"/>
    </row>
    <row r="26" spans="1:24" s="294" customFormat="1" x14ac:dyDescent="0.6">
      <c r="A26" s="292" t="s">
        <v>18</v>
      </c>
      <c r="B26" s="292" t="s">
        <v>18</v>
      </c>
      <c r="C26" s="298" t="s">
        <v>18</v>
      </c>
      <c r="D26" s="660" t="s">
        <v>39</v>
      </c>
      <c r="E26" s="657"/>
      <c r="F26" s="657"/>
      <c r="G26" s="657"/>
      <c r="H26" s="657"/>
      <c r="I26" s="657"/>
      <c r="J26" s="657"/>
      <c r="K26" s="657"/>
      <c r="L26" s="297" t="s">
        <v>13</v>
      </c>
      <c r="M26" s="661">
        <v>633000</v>
      </c>
      <c r="N26" s="657"/>
      <c r="O26" s="657"/>
      <c r="P26" s="662" t="s">
        <v>189</v>
      </c>
      <c r="Q26" s="657"/>
      <c r="V26" s="295"/>
      <c r="W26" s="295"/>
      <c r="X26" s="296"/>
    </row>
    <row r="27" spans="1:24" s="294" customFormat="1" x14ac:dyDescent="0.6">
      <c r="A27" s="292" t="s">
        <v>18</v>
      </c>
      <c r="B27" s="292" t="s">
        <v>18</v>
      </c>
      <c r="C27" s="292" t="s">
        <v>18</v>
      </c>
      <c r="D27" s="656" t="s">
        <v>41</v>
      </c>
      <c r="E27" s="657"/>
      <c r="F27" s="657"/>
      <c r="G27" s="657"/>
      <c r="H27" s="657"/>
      <c r="I27" s="657"/>
      <c r="J27" s="657"/>
      <c r="K27" s="657"/>
      <c r="L27" s="293" t="s">
        <v>190</v>
      </c>
      <c r="M27" s="658">
        <v>480000</v>
      </c>
      <c r="N27" s="657"/>
      <c r="O27" s="657"/>
      <c r="P27" s="659" t="s">
        <v>189</v>
      </c>
      <c r="Q27" s="657"/>
      <c r="V27" s="295">
        <f>M27</f>
        <v>480000</v>
      </c>
      <c r="W27" s="295"/>
      <c r="X27" s="296"/>
    </row>
    <row r="28" spans="1:24" s="294" customFormat="1" x14ac:dyDescent="0.6">
      <c r="A28" s="292" t="s">
        <v>18</v>
      </c>
      <c r="B28" s="292" t="s">
        <v>18</v>
      </c>
      <c r="C28" s="292" t="s">
        <v>18</v>
      </c>
      <c r="D28" s="656" t="s">
        <v>42</v>
      </c>
      <c r="E28" s="657"/>
      <c r="F28" s="657"/>
      <c r="G28" s="657"/>
      <c r="H28" s="657"/>
      <c r="I28" s="657"/>
      <c r="J28" s="657"/>
      <c r="K28" s="657"/>
      <c r="L28" s="293" t="s">
        <v>190</v>
      </c>
      <c r="M28" s="658">
        <v>138000</v>
      </c>
      <c r="N28" s="657"/>
      <c r="O28" s="657"/>
      <c r="P28" s="659" t="s">
        <v>189</v>
      </c>
      <c r="Q28" s="657"/>
      <c r="V28" s="295">
        <f t="shared" ref="V28:V29" si="2">M28</f>
        <v>138000</v>
      </c>
      <c r="W28" s="295"/>
      <c r="X28" s="296"/>
    </row>
    <row r="29" spans="1:24" s="294" customFormat="1" x14ac:dyDescent="0.6">
      <c r="A29" s="292" t="s">
        <v>18</v>
      </c>
      <c r="B29" s="292" t="s">
        <v>18</v>
      </c>
      <c r="C29" s="292" t="s">
        <v>18</v>
      </c>
      <c r="D29" s="656" t="s">
        <v>40</v>
      </c>
      <c r="E29" s="657"/>
      <c r="F29" s="657"/>
      <c r="G29" s="657"/>
      <c r="H29" s="657"/>
      <c r="I29" s="657"/>
      <c r="J29" s="657"/>
      <c r="K29" s="657"/>
      <c r="L29" s="293" t="s">
        <v>190</v>
      </c>
      <c r="M29" s="658">
        <v>15000</v>
      </c>
      <c r="N29" s="657"/>
      <c r="O29" s="657"/>
      <c r="P29" s="659" t="s">
        <v>189</v>
      </c>
      <c r="Q29" s="657"/>
      <c r="V29" s="295">
        <f t="shared" si="2"/>
        <v>15000</v>
      </c>
      <c r="W29" s="295"/>
      <c r="X29" s="296"/>
    </row>
    <row r="30" spans="1:24" x14ac:dyDescent="0.6">
      <c r="A30" s="224" t="s">
        <v>18</v>
      </c>
      <c r="B30" s="224" t="s">
        <v>18</v>
      </c>
      <c r="C30" s="221" t="s">
        <v>18</v>
      </c>
      <c r="D30" s="648" t="s">
        <v>43</v>
      </c>
      <c r="E30" s="649"/>
      <c r="F30" s="649"/>
      <c r="G30" s="649"/>
      <c r="H30" s="649"/>
      <c r="I30" s="649"/>
      <c r="J30" s="649"/>
      <c r="K30" s="649"/>
      <c r="L30" s="222" t="s">
        <v>13</v>
      </c>
      <c r="M30" s="650">
        <v>1235640</v>
      </c>
      <c r="N30" s="649"/>
      <c r="O30" s="649"/>
      <c r="P30" s="651" t="s">
        <v>189</v>
      </c>
      <c r="Q30" s="649"/>
      <c r="V30" s="233"/>
      <c r="W30" s="234"/>
    </row>
    <row r="31" spans="1:24" x14ac:dyDescent="0.6">
      <c r="A31" s="224" t="s">
        <v>18</v>
      </c>
      <c r="B31" s="224" t="s">
        <v>18</v>
      </c>
      <c r="C31" s="224" t="s">
        <v>18</v>
      </c>
      <c r="D31" s="652" t="s">
        <v>44</v>
      </c>
      <c r="E31" s="649"/>
      <c r="F31" s="649"/>
      <c r="G31" s="649"/>
      <c r="H31" s="649"/>
      <c r="I31" s="649"/>
      <c r="J31" s="649"/>
      <c r="K31" s="649"/>
      <c r="L31" s="225" t="s">
        <v>190</v>
      </c>
      <c r="M31" s="653">
        <v>480640</v>
      </c>
      <c r="N31" s="649"/>
      <c r="O31" s="649"/>
      <c r="P31" s="654" t="s">
        <v>189</v>
      </c>
      <c r="Q31" s="649"/>
      <c r="V31" s="233">
        <v>480180</v>
      </c>
      <c r="W31" s="234">
        <v>460</v>
      </c>
    </row>
    <row r="32" spans="1:24" x14ac:dyDescent="0.6">
      <c r="A32" s="224" t="s">
        <v>18</v>
      </c>
      <c r="B32" s="224" t="s">
        <v>18</v>
      </c>
      <c r="C32" s="224" t="s">
        <v>18</v>
      </c>
      <c r="D32" s="652" t="s">
        <v>45</v>
      </c>
      <c r="E32" s="649"/>
      <c r="F32" s="649"/>
      <c r="G32" s="649"/>
      <c r="H32" s="649"/>
      <c r="I32" s="649"/>
      <c r="J32" s="649"/>
      <c r="K32" s="649"/>
      <c r="L32" s="225" t="s">
        <v>190</v>
      </c>
      <c r="M32" s="653">
        <v>20000</v>
      </c>
      <c r="N32" s="649"/>
      <c r="O32" s="649"/>
      <c r="P32" s="654" t="s">
        <v>189</v>
      </c>
      <c r="Q32" s="649"/>
      <c r="V32" s="233">
        <f>M32</f>
        <v>20000</v>
      </c>
      <c r="W32" s="234"/>
    </row>
    <row r="33" spans="1:23" x14ac:dyDescent="0.6">
      <c r="A33" s="224" t="s">
        <v>18</v>
      </c>
      <c r="B33" s="224" t="s">
        <v>18</v>
      </c>
      <c r="C33" s="224" t="s">
        <v>18</v>
      </c>
      <c r="D33" s="652" t="s">
        <v>46</v>
      </c>
      <c r="E33" s="649"/>
      <c r="F33" s="649"/>
      <c r="G33" s="649"/>
      <c r="H33" s="649"/>
      <c r="I33" s="649"/>
      <c r="J33" s="649"/>
      <c r="K33" s="649"/>
      <c r="L33" s="225" t="s">
        <v>18</v>
      </c>
      <c r="M33" s="666" t="s">
        <v>18</v>
      </c>
      <c r="N33" s="649"/>
      <c r="O33" s="649"/>
      <c r="P33" s="654" t="s">
        <v>18</v>
      </c>
      <c r="Q33" s="649"/>
      <c r="V33" s="233"/>
      <c r="W33" s="234"/>
    </row>
    <row r="34" spans="1:23" x14ac:dyDescent="0.6">
      <c r="A34" s="224" t="s">
        <v>18</v>
      </c>
      <c r="B34" s="224" t="s">
        <v>18</v>
      </c>
      <c r="C34" s="224" t="s">
        <v>18</v>
      </c>
      <c r="D34" s="224" t="s">
        <v>18</v>
      </c>
      <c r="E34" s="663" t="s">
        <v>49</v>
      </c>
      <c r="F34" s="649"/>
      <c r="G34" s="649"/>
      <c r="H34" s="649"/>
      <c r="I34" s="649"/>
      <c r="J34" s="649"/>
      <c r="K34" s="649"/>
      <c r="L34" s="226" t="s">
        <v>190</v>
      </c>
      <c r="M34" s="664">
        <v>70000</v>
      </c>
      <c r="N34" s="649"/>
      <c r="O34" s="649"/>
      <c r="P34" s="665" t="s">
        <v>189</v>
      </c>
      <c r="Q34" s="649"/>
      <c r="V34" s="233">
        <v>70000</v>
      </c>
      <c r="W34" s="234"/>
    </row>
    <row r="35" spans="1:23" x14ac:dyDescent="0.6">
      <c r="A35" s="224" t="s">
        <v>18</v>
      </c>
      <c r="B35" s="224" t="s">
        <v>18</v>
      </c>
      <c r="C35" s="224" t="s">
        <v>18</v>
      </c>
      <c r="D35" s="224" t="s">
        <v>18</v>
      </c>
      <c r="E35" s="663" t="s">
        <v>50</v>
      </c>
      <c r="F35" s="649"/>
      <c r="G35" s="649"/>
      <c r="H35" s="649"/>
      <c r="I35" s="649"/>
      <c r="J35" s="649"/>
      <c r="K35" s="649"/>
      <c r="L35" s="226" t="s">
        <v>190</v>
      </c>
      <c r="M35" s="664">
        <v>30000</v>
      </c>
      <c r="N35" s="649"/>
      <c r="O35" s="649"/>
      <c r="P35" s="665" t="s">
        <v>189</v>
      </c>
      <c r="Q35" s="649"/>
      <c r="V35" s="233">
        <v>30000</v>
      </c>
      <c r="W35" s="234"/>
    </row>
    <row r="36" spans="1:23" x14ac:dyDescent="0.6">
      <c r="A36" s="224" t="s">
        <v>18</v>
      </c>
      <c r="B36" s="224" t="s">
        <v>18</v>
      </c>
      <c r="C36" s="224" t="s">
        <v>18</v>
      </c>
      <c r="D36" s="224" t="s">
        <v>18</v>
      </c>
      <c r="E36" s="663" t="s">
        <v>76</v>
      </c>
      <c r="F36" s="649"/>
      <c r="G36" s="649"/>
      <c r="H36" s="649"/>
      <c r="I36" s="649"/>
      <c r="J36" s="649"/>
      <c r="K36" s="649"/>
      <c r="L36" s="226" t="s">
        <v>190</v>
      </c>
      <c r="M36" s="664">
        <v>10000</v>
      </c>
      <c r="N36" s="649"/>
      <c r="O36" s="649"/>
      <c r="P36" s="665" t="s">
        <v>189</v>
      </c>
      <c r="Q36" s="649"/>
      <c r="V36" s="233"/>
      <c r="W36" s="234">
        <v>10000</v>
      </c>
    </row>
    <row r="37" spans="1:23" x14ac:dyDescent="0.6">
      <c r="A37" s="224" t="s">
        <v>18</v>
      </c>
      <c r="B37" s="224" t="s">
        <v>18</v>
      </c>
      <c r="C37" s="224" t="s">
        <v>18</v>
      </c>
      <c r="D37" s="224" t="s">
        <v>18</v>
      </c>
      <c r="E37" s="663" t="s">
        <v>96</v>
      </c>
      <c r="F37" s="649"/>
      <c r="G37" s="649"/>
      <c r="H37" s="649"/>
      <c r="I37" s="649"/>
      <c r="J37" s="649"/>
      <c r="K37" s="649"/>
      <c r="L37" s="226" t="s">
        <v>190</v>
      </c>
      <c r="M37" s="664">
        <v>5000</v>
      </c>
      <c r="N37" s="649"/>
      <c r="O37" s="649"/>
      <c r="P37" s="665" t="s">
        <v>189</v>
      </c>
      <c r="Q37" s="649"/>
      <c r="V37" s="233"/>
      <c r="W37" s="234">
        <f>M37</f>
        <v>5000</v>
      </c>
    </row>
    <row r="38" spans="1:23" x14ac:dyDescent="0.6">
      <c r="A38" s="224" t="s">
        <v>18</v>
      </c>
      <c r="B38" s="224" t="s">
        <v>18</v>
      </c>
      <c r="C38" s="224" t="s">
        <v>18</v>
      </c>
      <c r="D38" s="224" t="s">
        <v>18</v>
      </c>
      <c r="E38" s="663" t="s">
        <v>105</v>
      </c>
      <c r="F38" s="649"/>
      <c r="G38" s="649"/>
      <c r="H38" s="649"/>
      <c r="I38" s="649"/>
      <c r="J38" s="649"/>
      <c r="K38" s="649"/>
      <c r="L38" s="226" t="s">
        <v>190</v>
      </c>
      <c r="M38" s="664">
        <v>500000</v>
      </c>
      <c r="N38" s="649"/>
      <c r="O38" s="649"/>
      <c r="P38" s="665" t="s">
        <v>189</v>
      </c>
      <c r="Q38" s="649"/>
      <c r="V38" s="233"/>
      <c r="W38" s="234">
        <f>M38</f>
        <v>500000</v>
      </c>
    </row>
    <row r="39" spans="1:23" x14ac:dyDescent="0.6">
      <c r="A39" s="224" t="s">
        <v>18</v>
      </c>
      <c r="B39" s="224" t="s">
        <v>18</v>
      </c>
      <c r="C39" s="224" t="s">
        <v>18</v>
      </c>
      <c r="D39" s="224" t="s">
        <v>18</v>
      </c>
      <c r="E39" s="663" t="s">
        <v>130</v>
      </c>
      <c r="F39" s="649"/>
      <c r="G39" s="649"/>
      <c r="H39" s="649"/>
      <c r="I39" s="649"/>
      <c r="J39" s="649"/>
      <c r="K39" s="649"/>
      <c r="L39" s="226" t="s">
        <v>190</v>
      </c>
      <c r="M39" s="664">
        <v>100000</v>
      </c>
      <c r="N39" s="649"/>
      <c r="O39" s="649"/>
      <c r="P39" s="665" t="s">
        <v>189</v>
      </c>
      <c r="Q39" s="649"/>
      <c r="V39" s="233">
        <f>M39</f>
        <v>100000</v>
      </c>
      <c r="W39" s="234"/>
    </row>
    <row r="40" spans="1:23" x14ac:dyDescent="0.6">
      <c r="A40" s="224" t="s">
        <v>18</v>
      </c>
      <c r="B40" s="224" t="s">
        <v>18</v>
      </c>
      <c r="C40" s="224" t="s">
        <v>18</v>
      </c>
      <c r="D40" s="652" t="s">
        <v>133</v>
      </c>
      <c r="E40" s="649"/>
      <c r="F40" s="649"/>
      <c r="G40" s="649"/>
      <c r="H40" s="649"/>
      <c r="I40" s="649"/>
      <c r="J40" s="649"/>
      <c r="K40" s="649"/>
      <c r="L40" s="225" t="s">
        <v>190</v>
      </c>
      <c r="M40" s="653">
        <v>20000</v>
      </c>
      <c r="N40" s="649"/>
      <c r="O40" s="649"/>
      <c r="P40" s="654" t="s">
        <v>189</v>
      </c>
      <c r="Q40" s="649"/>
      <c r="V40" s="233"/>
      <c r="W40" s="234">
        <f>M40</f>
        <v>20000</v>
      </c>
    </row>
    <row r="41" spans="1:23" x14ac:dyDescent="0.6">
      <c r="A41" s="224" t="s">
        <v>18</v>
      </c>
      <c r="B41" s="224" t="s">
        <v>18</v>
      </c>
      <c r="C41" s="221" t="s">
        <v>18</v>
      </c>
      <c r="D41" s="648" t="s">
        <v>134</v>
      </c>
      <c r="E41" s="649"/>
      <c r="F41" s="649"/>
      <c r="G41" s="649"/>
      <c r="H41" s="649"/>
      <c r="I41" s="649"/>
      <c r="J41" s="649"/>
      <c r="K41" s="649"/>
      <c r="L41" s="222" t="s">
        <v>13</v>
      </c>
      <c r="M41" s="650">
        <v>210000</v>
      </c>
      <c r="N41" s="649"/>
      <c r="O41" s="649"/>
      <c r="P41" s="651" t="s">
        <v>189</v>
      </c>
      <c r="Q41" s="649"/>
      <c r="V41" s="233"/>
      <c r="W41" s="234"/>
    </row>
    <row r="42" spans="1:23" x14ac:dyDescent="0.6">
      <c r="A42" s="224" t="s">
        <v>18</v>
      </c>
      <c r="B42" s="224" t="s">
        <v>18</v>
      </c>
      <c r="C42" s="224" t="s">
        <v>18</v>
      </c>
      <c r="D42" s="652" t="s">
        <v>144</v>
      </c>
      <c r="E42" s="649"/>
      <c r="F42" s="649"/>
      <c r="G42" s="649"/>
      <c r="H42" s="649"/>
      <c r="I42" s="649"/>
      <c r="J42" s="649"/>
      <c r="K42" s="649"/>
      <c r="L42" s="225" t="s">
        <v>190</v>
      </c>
      <c r="M42" s="653">
        <v>50000</v>
      </c>
      <c r="N42" s="649"/>
      <c r="O42" s="649"/>
      <c r="P42" s="654" t="s">
        <v>189</v>
      </c>
      <c r="Q42" s="649"/>
      <c r="V42" s="233">
        <f>M42</f>
        <v>50000</v>
      </c>
      <c r="W42" s="234"/>
    </row>
    <row r="43" spans="1:23" x14ac:dyDescent="0.6">
      <c r="A43" s="224" t="s">
        <v>18</v>
      </c>
      <c r="B43" s="224" t="s">
        <v>18</v>
      </c>
      <c r="C43" s="224" t="s">
        <v>18</v>
      </c>
      <c r="D43" s="652" t="s">
        <v>137</v>
      </c>
      <c r="E43" s="649"/>
      <c r="F43" s="649"/>
      <c r="G43" s="649"/>
      <c r="H43" s="649"/>
      <c r="I43" s="649"/>
      <c r="J43" s="649"/>
      <c r="K43" s="649"/>
      <c r="L43" s="225" t="s">
        <v>190</v>
      </c>
      <c r="M43" s="653">
        <v>3000</v>
      </c>
      <c r="N43" s="649"/>
      <c r="O43" s="649"/>
      <c r="P43" s="654" t="s">
        <v>189</v>
      </c>
      <c r="Q43" s="649"/>
      <c r="V43" s="233">
        <f t="shared" ref="V43:V53" si="3">M43</f>
        <v>3000</v>
      </c>
      <c r="W43" s="234"/>
    </row>
    <row r="44" spans="1:23" x14ac:dyDescent="0.6">
      <c r="A44" s="224" t="s">
        <v>18</v>
      </c>
      <c r="B44" s="224" t="s">
        <v>18</v>
      </c>
      <c r="C44" s="224" t="s">
        <v>18</v>
      </c>
      <c r="D44" s="652" t="s">
        <v>139</v>
      </c>
      <c r="E44" s="649"/>
      <c r="F44" s="649"/>
      <c r="G44" s="649"/>
      <c r="H44" s="649"/>
      <c r="I44" s="649"/>
      <c r="J44" s="649"/>
      <c r="K44" s="649"/>
      <c r="L44" s="225" t="s">
        <v>190</v>
      </c>
      <c r="M44" s="653">
        <v>10000</v>
      </c>
      <c r="N44" s="649"/>
      <c r="O44" s="649"/>
      <c r="P44" s="654" t="s">
        <v>189</v>
      </c>
      <c r="Q44" s="649"/>
      <c r="V44" s="233">
        <f t="shared" si="3"/>
        <v>10000</v>
      </c>
      <c r="W44" s="234"/>
    </row>
    <row r="45" spans="1:23" x14ac:dyDescent="0.6">
      <c r="A45" s="224" t="s">
        <v>18</v>
      </c>
      <c r="B45" s="224" t="s">
        <v>18</v>
      </c>
      <c r="C45" s="224" t="s">
        <v>18</v>
      </c>
      <c r="D45" s="652" t="s">
        <v>142</v>
      </c>
      <c r="E45" s="649"/>
      <c r="F45" s="649"/>
      <c r="G45" s="649"/>
      <c r="H45" s="649"/>
      <c r="I45" s="649"/>
      <c r="J45" s="649"/>
      <c r="K45" s="649"/>
      <c r="L45" s="225" t="s">
        <v>190</v>
      </c>
      <c r="M45" s="653">
        <v>3000</v>
      </c>
      <c r="N45" s="649"/>
      <c r="O45" s="649"/>
      <c r="P45" s="654" t="s">
        <v>189</v>
      </c>
      <c r="Q45" s="649"/>
      <c r="V45" s="233">
        <f t="shared" si="3"/>
        <v>3000</v>
      </c>
      <c r="W45" s="234"/>
    </row>
    <row r="46" spans="1:23" x14ac:dyDescent="0.6">
      <c r="A46" s="224" t="s">
        <v>18</v>
      </c>
      <c r="B46" s="224" t="s">
        <v>18</v>
      </c>
      <c r="C46" s="224" t="s">
        <v>18</v>
      </c>
      <c r="D46" s="652" t="s">
        <v>135</v>
      </c>
      <c r="E46" s="649"/>
      <c r="F46" s="649"/>
      <c r="G46" s="649"/>
      <c r="H46" s="649"/>
      <c r="I46" s="649"/>
      <c r="J46" s="649"/>
      <c r="K46" s="649"/>
      <c r="L46" s="225" t="s">
        <v>190</v>
      </c>
      <c r="M46" s="653">
        <v>4000</v>
      </c>
      <c r="N46" s="649"/>
      <c r="O46" s="649"/>
      <c r="P46" s="654" t="s">
        <v>189</v>
      </c>
      <c r="Q46" s="649"/>
      <c r="V46" s="233">
        <f t="shared" si="3"/>
        <v>4000</v>
      </c>
      <c r="W46" s="234"/>
    </row>
    <row r="47" spans="1:23" x14ac:dyDescent="0.6">
      <c r="A47" s="224" t="s">
        <v>18</v>
      </c>
      <c r="B47" s="224" t="s">
        <v>18</v>
      </c>
      <c r="C47" s="224" t="s">
        <v>18</v>
      </c>
      <c r="D47" s="652" t="s">
        <v>138</v>
      </c>
      <c r="E47" s="649"/>
      <c r="F47" s="649"/>
      <c r="G47" s="649"/>
      <c r="H47" s="649"/>
      <c r="I47" s="649"/>
      <c r="J47" s="649"/>
      <c r="K47" s="649"/>
      <c r="L47" s="225" t="s">
        <v>190</v>
      </c>
      <c r="M47" s="653">
        <v>100000</v>
      </c>
      <c r="N47" s="649"/>
      <c r="O47" s="649"/>
      <c r="P47" s="654" t="s">
        <v>189</v>
      </c>
      <c r="Q47" s="649"/>
      <c r="V47" s="233">
        <f t="shared" si="3"/>
        <v>100000</v>
      </c>
      <c r="W47" s="234"/>
    </row>
    <row r="48" spans="1:23" x14ac:dyDescent="0.6">
      <c r="A48" s="224" t="s">
        <v>18</v>
      </c>
      <c r="B48" s="224" t="s">
        <v>18</v>
      </c>
      <c r="C48" s="224" t="s">
        <v>18</v>
      </c>
      <c r="D48" s="652" t="s">
        <v>136</v>
      </c>
      <c r="E48" s="649"/>
      <c r="F48" s="649"/>
      <c r="G48" s="649"/>
      <c r="H48" s="649"/>
      <c r="I48" s="649"/>
      <c r="J48" s="649"/>
      <c r="K48" s="649"/>
      <c r="L48" s="225" t="s">
        <v>190</v>
      </c>
      <c r="M48" s="653">
        <v>40000</v>
      </c>
      <c r="N48" s="649"/>
      <c r="O48" s="649"/>
      <c r="P48" s="654" t="s">
        <v>189</v>
      </c>
      <c r="Q48" s="649"/>
      <c r="V48" s="233">
        <f t="shared" si="3"/>
        <v>40000</v>
      </c>
      <c r="W48" s="234"/>
    </row>
    <row r="49" spans="1:24" x14ac:dyDescent="0.6">
      <c r="A49" s="224" t="s">
        <v>18</v>
      </c>
      <c r="B49" s="224" t="s">
        <v>18</v>
      </c>
      <c r="C49" s="221" t="s">
        <v>18</v>
      </c>
      <c r="D49" s="648" t="s">
        <v>145</v>
      </c>
      <c r="E49" s="649"/>
      <c r="F49" s="649"/>
      <c r="G49" s="649"/>
      <c r="H49" s="649"/>
      <c r="I49" s="649"/>
      <c r="J49" s="649"/>
      <c r="K49" s="649"/>
      <c r="L49" s="222" t="s">
        <v>13</v>
      </c>
      <c r="M49" s="650">
        <v>200200</v>
      </c>
      <c r="N49" s="649"/>
      <c r="O49" s="649"/>
      <c r="P49" s="651" t="s">
        <v>189</v>
      </c>
      <c r="Q49" s="649"/>
      <c r="V49" s="233"/>
      <c r="W49" s="234"/>
    </row>
    <row r="50" spans="1:24" x14ac:dyDescent="0.6">
      <c r="A50" s="224" t="s">
        <v>18</v>
      </c>
      <c r="B50" s="224" t="s">
        <v>18</v>
      </c>
      <c r="C50" s="224" t="s">
        <v>18</v>
      </c>
      <c r="D50" s="652" t="s">
        <v>147</v>
      </c>
      <c r="E50" s="649"/>
      <c r="F50" s="649"/>
      <c r="G50" s="649"/>
      <c r="H50" s="649"/>
      <c r="I50" s="649"/>
      <c r="J50" s="649"/>
      <c r="K50" s="649"/>
      <c r="L50" s="225" t="s">
        <v>190</v>
      </c>
      <c r="M50" s="653">
        <v>100000</v>
      </c>
      <c r="N50" s="649"/>
      <c r="O50" s="649"/>
      <c r="P50" s="654" t="s">
        <v>189</v>
      </c>
      <c r="Q50" s="649"/>
      <c r="V50" s="233">
        <f t="shared" si="3"/>
        <v>100000</v>
      </c>
      <c r="W50" s="234"/>
    </row>
    <row r="51" spans="1:24" x14ac:dyDescent="0.6">
      <c r="A51" s="224" t="s">
        <v>18</v>
      </c>
      <c r="B51" s="224" t="s">
        <v>18</v>
      </c>
      <c r="C51" s="224" t="s">
        <v>18</v>
      </c>
      <c r="D51" s="652" t="s">
        <v>149</v>
      </c>
      <c r="E51" s="649"/>
      <c r="F51" s="649"/>
      <c r="G51" s="649"/>
      <c r="H51" s="649"/>
      <c r="I51" s="649"/>
      <c r="J51" s="649"/>
      <c r="K51" s="649"/>
      <c r="L51" s="225" t="s">
        <v>190</v>
      </c>
      <c r="M51" s="653">
        <v>15000</v>
      </c>
      <c r="N51" s="649"/>
      <c r="O51" s="649"/>
      <c r="P51" s="654" t="s">
        <v>189</v>
      </c>
      <c r="Q51" s="649"/>
      <c r="V51" s="233">
        <f t="shared" si="3"/>
        <v>15000</v>
      </c>
      <c r="W51" s="234"/>
    </row>
    <row r="52" spans="1:24" x14ac:dyDescent="0.6">
      <c r="A52" s="224" t="s">
        <v>18</v>
      </c>
      <c r="B52" s="224" t="s">
        <v>18</v>
      </c>
      <c r="C52" s="224" t="s">
        <v>18</v>
      </c>
      <c r="D52" s="652" t="s">
        <v>148</v>
      </c>
      <c r="E52" s="649"/>
      <c r="F52" s="649"/>
      <c r="G52" s="649"/>
      <c r="H52" s="649"/>
      <c r="I52" s="649"/>
      <c r="J52" s="649"/>
      <c r="K52" s="649"/>
      <c r="L52" s="225" t="s">
        <v>190</v>
      </c>
      <c r="M52" s="653">
        <v>8400</v>
      </c>
      <c r="N52" s="649"/>
      <c r="O52" s="649"/>
      <c r="P52" s="654" t="s">
        <v>189</v>
      </c>
      <c r="Q52" s="649"/>
      <c r="V52" s="233">
        <f t="shared" si="3"/>
        <v>8400</v>
      </c>
      <c r="W52" s="234"/>
    </row>
    <row r="53" spans="1:24" x14ac:dyDescent="0.6">
      <c r="A53" s="224" t="s">
        <v>18</v>
      </c>
      <c r="B53" s="224" t="s">
        <v>18</v>
      </c>
      <c r="C53" s="224" t="s">
        <v>18</v>
      </c>
      <c r="D53" s="652" t="s">
        <v>146</v>
      </c>
      <c r="E53" s="649"/>
      <c r="F53" s="649"/>
      <c r="G53" s="649"/>
      <c r="H53" s="649"/>
      <c r="I53" s="649"/>
      <c r="J53" s="649"/>
      <c r="K53" s="649"/>
      <c r="L53" s="225" t="s">
        <v>190</v>
      </c>
      <c r="M53" s="653">
        <v>76800</v>
      </c>
      <c r="N53" s="649"/>
      <c r="O53" s="649"/>
      <c r="P53" s="654" t="s">
        <v>189</v>
      </c>
      <c r="Q53" s="649"/>
      <c r="V53" s="233">
        <f t="shared" si="3"/>
        <v>76800</v>
      </c>
      <c r="W53" s="234"/>
    </row>
    <row r="54" spans="1:24" x14ac:dyDescent="0.6">
      <c r="A54" s="224" t="s">
        <v>18</v>
      </c>
      <c r="B54" s="224" t="s">
        <v>18</v>
      </c>
      <c r="C54" s="648" t="s">
        <v>150</v>
      </c>
      <c r="D54" s="649"/>
      <c r="E54" s="649"/>
      <c r="F54" s="649"/>
      <c r="G54" s="649"/>
      <c r="H54" s="649"/>
      <c r="I54" s="649"/>
      <c r="J54" s="649"/>
      <c r="K54" s="649"/>
      <c r="L54" s="222" t="s">
        <v>13</v>
      </c>
      <c r="M54" s="650">
        <v>393000</v>
      </c>
      <c r="N54" s="649"/>
      <c r="O54" s="649"/>
      <c r="P54" s="651" t="s">
        <v>189</v>
      </c>
      <c r="Q54" s="649"/>
      <c r="V54" s="233"/>
      <c r="W54" s="234"/>
    </row>
    <row r="55" spans="1:24" x14ac:dyDescent="0.6">
      <c r="A55" s="224" t="s">
        <v>18</v>
      </c>
      <c r="B55" s="224" t="s">
        <v>18</v>
      </c>
      <c r="C55" s="221" t="s">
        <v>18</v>
      </c>
      <c r="D55" s="648" t="s">
        <v>165</v>
      </c>
      <c r="E55" s="649"/>
      <c r="F55" s="649"/>
      <c r="G55" s="649"/>
      <c r="H55" s="649"/>
      <c r="I55" s="649"/>
      <c r="J55" s="649"/>
      <c r="K55" s="649"/>
      <c r="L55" s="222" t="s">
        <v>13</v>
      </c>
      <c r="M55" s="650">
        <v>393000</v>
      </c>
      <c r="N55" s="649"/>
      <c r="O55" s="649"/>
      <c r="P55" s="651" t="s">
        <v>189</v>
      </c>
      <c r="Q55" s="649"/>
      <c r="V55" s="233"/>
      <c r="W55" s="234"/>
    </row>
    <row r="56" spans="1:24" x14ac:dyDescent="0.6">
      <c r="A56" s="224" t="s">
        <v>18</v>
      </c>
      <c r="B56" s="224" t="s">
        <v>18</v>
      </c>
      <c r="C56" s="224" t="s">
        <v>18</v>
      </c>
      <c r="D56" s="652" t="s">
        <v>177</v>
      </c>
      <c r="E56" s="649"/>
      <c r="F56" s="649"/>
      <c r="G56" s="649"/>
      <c r="H56" s="649"/>
      <c r="I56" s="649"/>
      <c r="J56" s="649"/>
      <c r="K56" s="649"/>
      <c r="L56" s="225" t="s">
        <v>18</v>
      </c>
      <c r="M56" s="666" t="s">
        <v>18</v>
      </c>
      <c r="N56" s="649"/>
      <c r="O56" s="649"/>
      <c r="P56" s="654" t="s">
        <v>18</v>
      </c>
      <c r="Q56" s="649"/>
      <c r="V56" s="233"/>
      <c r="W56" s="234"/>
    </row>
    <row r="57" spans="1:24" x14ac:dyDescent="0.6">
      <c r="A57" s="224" t="s">
        <v>18</v>
      </c>
      <c r="B57" s="224" t="s">
        <v>18</v>
      </c>
      <c r="C57" s="224" t="s">
        <v>18</v>
      </c>
      <c r="D57" s="224" t="s">
        <v>18</v>
      </c>
      <c r="E57" s="663" t="s">
        <v>178</v>
      </c>
      <c r="F57" s="649"/>
      <c r="G57" s="649"/>
      <c r="H57" s="649"/>
      <c r="I57" s="649"/>
      <c r="J57" s="649"/>
      <c r="K57" s="649"/>
      <c r="L57" s="226" t="s">
        <v>190</v>
      </c>
      <c r="M57" s="664">
        <v>393000</v>
      </c>
      <c r="N57" s="649"/>
      <c r="O57" s="649"/>
      <c r="P57" s="665" t="s">
        <v>189</v>
      </c>
      <c r="Q57" s="649"/>
      <c r="V57" s="233"/>
      <c r="W57" s="234">
        <f>M57</f>
        <v>393000</v>
      </c>
    </row>
    <row r="58" spans="1:24" x14ac:dyDescent="0.6">
      <c r="A58" s="224" t="s">
        <v>18</v>
      </c>
      <c r="B58" s="224" t="s">
        <v>18</v>
      </c>
      <c r="C58" s="648" t="s">
        <v>179</v>
      </c>
      <c r="D58" s="649"/>
      <c r="E58" s="649"/>
      <c r="F58" s="649"/>
      <c r="G58" s="649"/>
      <c r="H58" s="649"/>
      <c r="I58" s="649"/>
      <c r="J58" s="649"/>
      <c r="K58" s="649"/>
      <c r="L58" s="222" t="s">
        <v>13</v>
      </c>
      <c r="M58" s="650">
        <v>20000</v>
      </c>
      <c r="N58" s="649"/>
      <c r="O58" s="649"/>
      <c r="P58" s="651" t="s">
        <v>189</v>
      </c>
      <c r="Q58" s="649"/>
      <c r="V58" s="233"/>
      <c r="W58" s="234"/>
    </row>
    <row r="59" spans="1:24" x14ac:dyDescent="0.6">
      <c r="A59" s="224" t="s">
        <v>18</v>
      </c>
      <c r="B59" s="224" t="s">
        <v>18</v>
      </c>
      <c r="C59" s="221" t="s">
        <v>18</v>
      </c>
      <c r="D59" s="648" t="s">
        <v>180</v>
      </c>
      <c r="E59" s="649"/>
      <c r="F59" s="649"/>
      <c r="G59" s="649"/>
      <c r="H59" s="649"/>
      <c r="I59" s="649"/>
      <c r="J59" s="649"/>
      <c r="K59" s="649"/>
      <c r="L59" s="222" t="s">
        <v>13</v>
      </c>
      <c r="M59" s="650">
        <v>20000</v>
      </c>
      <c r="N59" s="649"/>
      <c r="O59" s="649"/>
      <c r="P59" s="651" t="s">
        <v>189</v>
      </c>
      <c r="Q59" s="649"/>
      <c r="V59" s="233"/>
      <c r="W59" s="234"/>
    </row>
    <row r="60" spans="1:24" x14ac:dyDescent="0.6">
      <c r="A60" s="224" t="s">
        <v>18</v>
      </c>
      <c r="B60" s="224" t="s">
        <v>18</v>
      </c>
      <c r="C60" s="224" t="s">
        <v>18</v>
      </c>
      <c r="D60" s="652" t="s">
        <v>180</v>
      </c>
      <c r="E60" s="649"/>
      <c r="F60" s="649"/>
      <c r="G60" s="649"/>
      <c r="H60" s="649"/>
      <c r="I60" s="649"/>
      <c r="J60" s="649"/>
      <c r="K60" s="649"/>
      <c r="L60" s="225" t="s">
        <v>190</v>
      </c>
      <c r="M60" s="653">
        <v>20000</v>
      </c>
      <c r="N60" s="649"/>
      <c r="O60" s="649"/>
      <c r="P60" s="654" t="s">
        <v>189</v>
      </c>
      <c r="Q60" s="649"/>
      <c r="V60" s="233"/>
      <c r="W60" s="234">
        <f>M60</f>
        <v>20000</v>
      </c>
    </row>
    <row r="61" spans="1:24" x14ac:dyDescent="0.6">
      <c r="A61" s="221" t="s">
        <v>18</v>
      </c>
      <c r="B61" s="648" t="s">
        <v>193</v>
      </c>
      <c r="C61" s="649"/>
      <c r="D61" s="649"/>
      <c r="E61" s="649"/>
      <c r="F61" s="649"/>
      <c r="G61" s="649"/>
      <c r="H61" s="649"/>
      <c r="I61" s="649"/>
      <c r="J61" s="649"/>
      <c r="K61" s="649"/>
      <c r="L61" s="222" t="s">
        <v>13</v>
      </c>
      <c r="M61" s="650">
        <v>643640</v>
      </c>
      <c r="N61" s="649"/>
      <c r="O61" s="649"/>
      <c r="P61" s="651" t="s">
        <v>189</v>
      </c>
      <c r="Q61" s="649"/>
      <c r="V61" s="233"/>
      <c r="W61" s="234"/>
      <c r="X61" s="223">
        <f>SUM(V61:W83)</f>
        <v>2538600</v>
      </c>
    </row>
    <row r="62" spans="1:24" x14ac:dyDescent="0.6">
      <c r="A62" s="224" t="s">
        <v>18</v>
      </c>
      <c r="B62" s="224" t="s">
        <v>18</v>
      </c>
      <c r="C62" s="648" t="s">
        <v>25</v>
      </c>
      <c r="D62" s="649"/>
      <c r="E62" s="649"/>
      <c r="F62" s="649"/>
      <c r="G62" s="649"/>
      <c r="H62" s="649"/>
      <c r="I62" s="649"/>
      <c r="J62" s="649"/>
      <c r="K62" s="649"/>
      <c r="L62" s="222" t="s">
        <v>13</v>
      </c>
      <c r="M62" s="650">
        <v>521640</v>
      </c>
      <c r="N62" s="649"/>
      <c r="O62" s="649"/>
      <c r="P62" s="651" t="s">
        <v>189</v>
      </c>
      <c r="Q62" s="649"/>
      <c r="V62" s="233"/>
      <c r="W62" s="234"/>
    </row>
    <row r="63" spans="1:24" x14ac:dyDescent="0.6">
      <c r="A63" s="224" t="s">
        <v>18</v>
      </c>
      <c r="B63" s="224" t="s">
        <v>18</v>
      </c>
      <c r="C63" s="221" t="s">
        <v>18</v>
      </c>
      <c r="D63" s="648" t="s">
        <v>32</v>
      </c>
      <c r="E63" s="649"/>
      <c r="F63" s="649"/>
      <c r="G63" s="649"/>
      <c r="H63" s="649"/>
      <c r="I63" s="649"/>
      <c r="J63" s="649"/>
      <c r="K63" s="649"/>
      <c r="L63" s="222" t="s">
        <v>13</v>
      </c>
      <c r="M63" s="650">
        <v>521640</v>
      </c>
      <c r="N63" s="649"/>
      <c r="O63" s="649"/>
      <c r="P63" s="651" t="s">
        <v>189</v>
      </c>
      <c r="Q63" s="649"/>
      <c r="V63" s="233"/>
      <c r="W63" s="234"/>
    </row>
    <row r="64" spans="1:24" s="301" customFormat="1" x14ac:dyDescent="0.6">
      <c r="A64" s="299" t="s">
        <v>18</v>
      </c>
      <c r="B64" s="299" t="s">
        <v>18</v>
      </c>
      <c r="C64" s="299" t="s">
        <v>18</v>
      </c>
      <c r="D64" s="667" t="s">
        <v>36</v>
      </c>
      <c r="E64" s="668"/>
      <c r="F64" s="668"/>
      <c r="G64" s="668"/>
      <c r="H64" s="668"/>
      <c r="I64" s="668"/>
      <c r="J64" s="668"/>
      <c r="K64" s="668"/>
      <c r="L64" s="300" t="s">
        <v>190</v>
      </c>
      <c r="M64" s="669">
        <v>1444320</v>
      </c>
      <c r="N64" s="668"/>
      <c r="O64" s="668"/>
      <c r="P64" s="670" t="s">
        <v>189</v>
      </c>
      <c r="Q64" s="668"/>
      <c r="V64" s="233">
        <f>M64</f>
        <v>1444320</v>
      </c>
      <c r="W64" s="233"/>
      <c r="X64" s="219"/>
    </row>
    <row r="65" spans="1:24" s="301" customFormat="1" x14ac:dyDescent="0.6">
      <c r="A65" s="299" t="s">
        <v>18</v>
      </c>
      <c r="B65" s="299" t="s">
        <v>18</v>
      </c>
      <c r="C65" s="299" t="s">
        <v>18</v>
      </c>
      <c r="D65" s="667" t="s">
        <v>34</v>
      </c>
      <c r="E65" s="668"/>
      <c r="F65" s="668"/>
      <c r="G65" s="668"/>
      <c r="H65" s="668"/>
      <c r="I65" s="668"/>
      <c r="J65" s="668"/>
      <c r="K65" s="668"/>
      <c r="L65" s="300" t="s">
        <v>190</v>
      </c>
      <c r="M65" s="669">
        <v>197280</v>
      </c>
      <c r="N65" s="668"/>
      <c r="O65" s="668"/>
      <c r="P65" s="670" t="s">
        <v>189</v>
      </c>
      <c r="Q65" s="668"/>
      <c r="V65" s="233">
        <f t="shared" ref="V65:V68" si="4">M65</f>
        <v>197280</v>
      </c>
      <c r="W65" s="233"/>
      <c r="X65" s="219"/>
    </row>
    <row r="66" spans="1:24" s="301" customFormat="1" x14ac:dyDescent="0.6">
      <c r="A66" s="299" t="s">
        <v>18</v>
      </c>
      <c r="B66" s="299" t="s">
        <v>18</v>
      </c>
      <c r="C66" s="299" t="s">
        <v>18</v>
      </c>
      <c r="D66" s="667" t="s">
        <v>37</v>
      </c>
      <c r="E66" s="668"/>
      <c r="F66" s="668"/>
      <c r="G66" s="668"/>
      <c r="H66" s="668"/>
      <c r="I66" s="668"/>
      <c r="J66" s="668"/>
      <c r="K66" s="668"/>
      <c r="L66" s="300" t="s">
        <v>190</v>
      </c>
      <c r="M66" s="669">
        <v>60000</v>
      </c>
      <c r="N66" s="668"/>
      <c r="O66" s="668"/>
      <c r="P66" s="670" t="s">
        <v>189</v>
      </c>
      <c r="Q66" s="668"/>
      <c r="V66" s="233">
        <f t="shared" si="4"/>
        <v>60000</v>
      </c>
      <c r="W66" s="233"/>
      <c r="X66" s="219"/>
    </row>
    <row r="67" spans="1:24" s="301" customFormat="1" x14ac:dyDescent="0.6">
      <c r="A67" s="299" t="s">
        <v>18</v>
      </c>
      <c r="B67" s="299" t="s">
        <v>18</v>
      </c>
      <c r="C67" s="299" t="s">
        <v>18</v>
      </c>
      <c r="D67" s="667" t="s">
        <v>33</v>
      </c>
      <c r="E67" s="668"/>
      <c r="F67" s="668"/>
      <c r="G67" s="668"/>
      <c r="H67" s="668"/>
      <c r="I67" s="668"/>
      <c r="J67" s="668"/>
      <c r="K67" s="668"/>
      <c r="L67" s="300" t="s">
        <v>190</v>
      </c>
      <c r="M67" s="669">
        <v>446000</v>
      </c>
      <c r="N67" s="668"/>
      <c r="O67" s="668"/>
      <c r="P67" s="670" t="s">
        <v>189</v>
      </c>
      <c r="Q67" s="668"/>
      <c r="V67" s="233">
        <f t="shared" si="4"/>
        <v>446000</v>
      </c>
      <c r="W67" s="233"/>
      <c r="X67" s="219"/>
    </row>
    <row r="68" spans="1:24" s="301" customFormat="1" x14ac:dyDescent="0.6">
      <c r="A68" s="299" t="s">
        <v>18</v>
      </c>
      <c r="B68" s="299" t="s">
        <v>18</v>
      </c>
      <c r="C68" s="299" t="s">
        <v>18</v>
      </c>
      <c r="D68" s="667" t="s">
        <v>35</v>
      </c>
      <c r="E68" s="668"/>
      <c r="F68" s="668"/>
      <c r="G68" s="668"/>
      <c r="H68" s="668"/>
      <c r="I68" s="668"/>
      <c r="J68" s="668"/>
      <c r="K68" s="668"/>
      <c r="L68" s="300" t="s">
        <v>190</v>
      </c>
      <c r="M68" s="669">
        <v>162000</v>
      </c>
      <c r="N68" s="668"/>
      <c r="O68" s="668"/>
      <c r="P68" s="670" t="s">
        <v>189</v>
      </c>
      <c r="Q68" s="668"/>
      <c r="V68" s="233">
        <f t="shared" si="4"/>
        <v>162000</v>
      </c>
      <c r="W68" s="233"/>
      <c r="X68" s="219"/>
    </row>
    <row r="69" spans="1:24" s="301" customFormat="1" x14ac:dyDescent="0.6">
      <c r="A69" s="299" t="s">
        <v>18</v>
      </c>
      <c r="B69" s="299" t="s">
        <v>18</v>
      </c>
      <c r="C69" s="671" t="s">
        <v>38</v>
      </c>
      <c r="D69" s="668"/>
      <c r="E69" s="668"/>
      <c r="F69" s="668"/>
      <c r="G69" s="668"/>
      <c r="H69" s="668"/>
      <c r="I69" s="668"/>
      <c r="J69" s="668"/>
      <c r="K69" s="668"/>
      <c r="L69" s="302" t="s">
        <v>13</v>
      </c>
      <c r="M69" s="672">
        <v>29000</v>
      </c>
      <c r="N69" s="668"/>
      <c r="O69" s="668"/>
      <c r="P69" s="673" t="s">
        <v>189</v>
      </c>
      <c r="Q69" s="668"/>
      <c r="V69" s="233"/>
      <c r="W69" s="233"/>
      <c r="X69" s="219"/>
    </row>
    <row r="70" spans="1:24" s="301" customFormat="1" x14ac:dyDescent="0.6">
      <c r="A70" s="299" t="s">
        <v>18</v>
      </c>
      <c r="B70" s="299" t="s">
        <v>18</v>
      </c>
      <c r="C70" s="303" t="s">
        <v>18</v>
      </c>
      <c r="D70" s="671" t="s">
        <v>39</v>
      </c>
      <c r="E70" s="668"/>
      <c r="F70" s="668"/>
      <c r="G70" s="668"/>
      <c r="H70" s="668"/>
      <c r="I70" s="668"/>
      <c r="J70" s="668"/>
      <c r="K70" s="668"/>
      <c r="L70" s="302" t="s">
        <v>13</v>
      </c>
      <c r="M70" s="672">
        <v>34000</v>
      </c>
      <c r="N70" s="668"/>
      <c r="O70" s="668"/>
      <c r="P70" s="673" t="s">
        <v>189</v>
      </c>
      <c r="Q70" s="668"/>
      <c r="V70" s="233"/>
      <c r="W70" s="233"/>
      <c r="X70" s="219"/>
    </row>
    <row r="71" spans="1:24" s="301" customFormat="1" x14ac:dyDescent="0.6">
      <c r="A71" s="299" t="s">
        <v>18</v>
      </c>
      <c r="B71" s="299" t="s">
        <v>18</v>
      </c>
      <c r="C71" s="299" t="s">
        <v>18</v>
      </c>
      <c r="D71" s="667" t="s">
        <v>42</v>
      </c>
      <c r="E71" s="668"/>
      <c r="F71" s="668"/>
      <c r="G71" s="668"/>
      <c r="H71" s="668"/>
      <c r="I71" s="668"/>
      <c r="J71" s="668"/>
      <c r="K71" s="668"/>
      <c r="L71" s="300" t="s">
        <v>190</v>
      </c>
      <c r="M71" s="669">
        <v>24000</v>
      </c>
      <c r="N71" s="668"/>
      <c r="O71" s="668"/>
      <c r="P71" s="670" t="s">
        <v>189</v>
      </c>
      <c r="Q71" s="668"/>
      <c r="V71" s="233">
        <f>M71</f>
        <v>24000</v>
      </c>
      <c r="W71" s="233"/>
      <c r="X71" s="219"/>
    </row>
    <row r="72" spans="1:24" s="301" customFormat="1" x14ac:dyDescent="0.6">
      <c r="A72" s="299" t="s">
        <v>18</v>
      </c>
      <c r="B72" s="299" t="s">
        <v>18</v>
      </c>
      <c r="C72" s="299" t="s">
        <v>18</v>
      </c>
      <c r="D72" s="667" t="s">
        <v>40</v>
      </c>
      <c r="E72" s="668"/>
      <c r="F72" s="668"/>
      <c r="G72" s="668"/>
      <c r="H72" s="668"/>
      <c r="I72" s="668"/>
      <c r="J72" s="668"/>
      <c r="K72" s="668"/>
      <c r="L72" s="300" t="s">
        <v>190</v>
      </c>
      <c r="M72" s="669">
        <v>10000</v>
      </c>
      <c r="N72" s="668"/>
      <c r="O72" s="668"/>
      <c r="P72" s="670" t="s">
        <v>189</v>
      </c>
      <c r="Q72" s="668"/>
      <c r="V72" s="233">
        <f>M72</f>
        <v>10000</v>
      </c>
      <c r="W72" s="233"/>
      <c r="X72" s="219"/>
    </row>
    <row r="73" spans="1:24" x14ac:dyDescent="0.6">
      <c r="A73" s="224" t="s">
        <v>18</v>
      </c>
      <c r="B73" s="224" t="s">
        <v>18</v>
      </c>
      <c r="C73" s="221" t="s">
        <v>18</v>
      </c>
      <c r="D73" s="648" t="s">
        <v>43</v>
      </c>
      <c r="E73" s="649"/>
      <c r="F73" s="649"/>
      <c r="G73" s="649"/>
      <c r="H73" s="649"/>
      <c r="I73" s="649"/>
      <c r="J73" s="649"/>
      <c r="K73" s="649"/>
      <c r="L73" s="222" t="s">
        <v>13</v>
      </c>
      <c r="M73" s="650">
        <v>115000</v>
      </c>
      <c r="N73" s="649"/>
      <c r="O73" s="649"/>
      <c r="P73" s="651" t="s">
        <v>189</v>
      </c>
      <c r="Q73" s="649"/>
      <c r="V73" s="233"/>
      <c r="W73" s="234"/>
    </row>
    <row r="74" spans="1:24" x14ac:dyDescent="0.6">
      <c r="A74" s="224" t="s">
        <v>18</v>
      </c>
      <c r="B74" s="224" t="s">
        <v>18</v>
      </c>
      <c r="C74" s="224" t="s">
        <v>18</v>
      </c>
      <c r="D74" s="652" t="s">
        <v>44</v>
      </c>
      <c r="E74" s="649"/>
      <c r="F74" s="649"/>
      <c r="G74" s="649"/>
      <c r="H74" s="649"/>
      <c r="I74" s="649"/>
      <c r="J74" s="649"/>
      <c r="K74" s="649"/>
      <c r="L74" s="225" t="s">
        <v>190</v>
      </c>
      <c r="M74" s="653">
        <v>5000</v>
      </c>
      <c r="N74" s="649"/>
      <c r="O74" s="649"/>
      <c r="P74" s="654" t="s">
        <v>189</v>
      </c>
      <c r="Q74" s="649"/>
      <c r="V74" s="233">
        <f>M74</f>
        <v>5000</v>
      </c>
      <c r="W74" s="234"/>
    </row>
    <row r="75" spans="1:24" x14ac:dyDescent="0.6">
      <c r="A75" s="224" t="s">
        <v>18</v>
      </c>
      <c r="B75" s="224" t="s">
        <v>18</v>
      </c>
      <c r="C75" s="224" t="s">
        <v>18</v>
      </c>
      <c r="D75" s="652" t="s">
        <v>46</v>
      </c>
      <c r="E75" s="649"/>
      <c r="F75" s="649"/>
      <c r="G75" s="649"/>
      <c r="H75" s="649"/>
      <c r="I75" s="649"/>
      <c r="J75" s="649"/>
      <c r="K75" s="649"/>
      <c r="L75" s="225" t="s">
        <v>18</v>
      </c>
      <c r="M75" s="666" t="s">
        <v>18</v>
      </c>
      <c r="N75" s="649"/>
      <c r="O75" s="649"/>
      <c r="P75" s="654" t="s">
        <v>18</v>
      </c>
      <c r="Q75" s="649"/>
      <c r="V75" s="233"/>
      <c r="W75" s="234"/>
    </row>
    <row r="76" spans="1:24" x14ac:dyDescent="0.6">
      <c r="A76" s="224" t="s">
        <v>18</v>
      </c>
      <c r="B76" s="224" t="s">
        <v>18</v>
      </c>
      <c r="C76" s="224" t="s">
        <v>18</v>
      </c>
      <c r="D76" s="224" t="s">
        <v>18</v>
      </c>
      <c r="E76" s="663" t="s">
        <v>49</v>
      </c>
      <c r="F76" s="649"/>
      <c r="G76" s="649"/>
      <c r="H76" s="649"/>
      <c r="I76" s="649"/>
      <c r="J76" s="649"/>
      <c r="K76" s="649"/>
      <c r="L76" s="226" t="s">
        <v>190</v>
      </c>
      <c r="M76" s="664">
        <v>30000</v>
      </c>
      <c r="N76" s="649"/>
      <c r="O76" s="649"/>
      <c r="P76" s="665" t="s">
        <v>189</v>
      </c>
      <c r="Q76" s="649"/>
      <c r="V76" s="233">
        <f>M76</f>
        <v>30000</v>
      </c>
      <c r="W76" s="234"/>
    </row>
    <row r="77" spans="1:24" x14ac:dyDescent="0.6">
      <c r="A77" s="224" t="s">
        <v>18</v>
      </c>
      <c r="B77" s="224" t="s">
        <v>18</v>
      </c>
      <c r="C77" s="224" t="s">
        <v>18</v>
      </c>
      <c r="D77" s="224" t="s">
        <v>18</v>
      </c>
      <c r="E77" s="663" t="s">
        <v>50</v>
      </c>
      <c r="F77" s="649"/>
      <c r="G77" s="649"/>
      <c r="H77" s="649"/>
      <c r="I77" s="649"/>
      <c r="J77" s="649"/>
      <c r="K77" s="649"/>
      <c r="L77" s="226" t="s">
        <v>190</v>
      </c>
      <c r="M77" s="664">
        <v>20000</v>
      </c>
      <c r="N77" s="649"/>
      <c r="O77" s="649"/>
      <c r="P77" s="665" t="s">
        <v>189</v>
      </c>
      <c r="Q77" s="649"/>
      <c r="V77" s="233">
        <f>M77</f>
        <v>20000</v>
      </c>
      <c r="W77" s="234"/>
    </row>
    <row r="78" spans="1:24" x14ac:dyDescent="0.6">
      <c r="A78" s="224" t="s">
        <v>18</v>
      </c>
      <c r="B78" s="224" t="s">
        <v>18</v>
      </c>
      <c r="C78" s="224" t="s">
        <v>18</v>
      </c>
      <c r="D78" s="224" t="s">
        <v>18</v>
      </c>
      <c r="E78" s="663" t="s">
        <v>62</v>
      </c>
      <c r="F78" s="649"/>
      <c r="G78" s="649"/>
      <c r="H78" s="649"/>
      <c r="I78" s="649"/>
      <c r="J78" s="649"/>
      <c r="K78" s="649"/>
      <c r="L78" s="226" t="s">
        <v>190</v>
      </c>
      <c r="M78" s="664">
        <v>50000</v>
      </c>
      <c r="N78" s="649"/>
      <c r="O78" s="649"/>
      <c r="P78" s="665" t="s">
        <v>189</v>
      </c>
      <c r="Q78" s="649"/>
      <c r="V78" s="233" t="s">
        <v>2025</v>
      </c>
      <c r="W78" s="234">
        <f>M78</f>
        <v>50000</v>
      </c>
    </row>
    <row r="79" spans="1:24" x14ac:dyDescent="0.6">
      <c r="A79" s="224" t="s">
        <v>18</v>
      </c>
      <c r="B79" s="224" t="s">
        <v>18</v>
      </c>
      <c r="C79" s="224" t="s">
        <v>18</v>
      </c>
      <c r="D79" s="652" t="s">
        <v>133</v>
      </c>
      <c r="E79" s="649"/>
      <c r="F79" s="649"/>
      <c r="G79" s="649"/>
      <c r="H79" s="649"/>
      <c r="I79" s="649"/>
      <c r="J79" s="649"/>
      <c r="K79" s="649"/>
      <c r="L79" s="225" t="s">
        <v>190</v>
      </c>
      <c r="M79" s="653">
        <v>10000</v>
      </c>
      <c r="N79" s="649"/>
      <c r="O79" s="649"/>
      <c r="P79" s="654" t="s">
        <v>189</v>
      </c>
      <c r="Q79" s="649"/>
      <c r="V79" s="233">
        <f>M79</f>
        <v>10000</v>
      </c>
      <c r="W79" s="234"/>
    </row>
    <row r="80" spans="1:24" x14ac:dyDescent="0.6">
      <c r="A80" s="224" t="s">
        <v>18</v>
      </c>
      <c r="B80" s="224" t="s">
        <v>18</v>
      </c>
      <c r="C80" s="221" t="s">
        <v>18</v>
      </c>
      <c r="D80" s="648" t="s">
        <v>134</v>
      </c>
      <c r="E80" s="649"/>
      <c r="F80" s="649"/>
      <c r="G80" s="649"/>
      <c r="H80" s="649"/>
      <c r="I80" s="649"/>
      <c r="J80" s="649"/>
      <c r="K80" s="649"/>
      <c r="L80" s="222" t="s">
        <v>13</v>
      </c>
      <c r="M80" s="650">
        <v>80000</v>
      </c>
      <c r="N80" s="649"/>
      <c r="O80" s="649"/>
      <c r="P80" s="651" t="s">
        <v>189</v>
      </c>
      <c r="Q80" s="649"/>
      <c r="V80" s="233"/>
      <c r="W80" s="234"/>
    </row>
    <row r="81" spans="1:24" x14ac:dyDescent="0.6">
      <c r="A81" s="224" t="s">
        <v>18</v>
      </c>
      <c r="B81" s="224" t="s">
        <v>18</v>
      </c>
      <c r="C81" s="224" t="s">
        <v>18</v>
      </c>
      <c r="D81" s="652" t="s">
        <v>144</v>
      </c>
      <c r="E81" s="649"/>
      <c r="F81" s="649"/>
      <c r="G81" s="649"/>
      <c r="H81" s="649"/>
      <c r="I81" s="649"/>
      <c r="J81" s="649"/>
      <c r="K81" s="649"/>
      <c r="L81" s="225" t="s">
        <v>190</v>
      </c>
      <c r="M81" s="653">
        <v>20000</v>
      </c>
      <c r="N81" s="649"/>
      <c r="O81" s="649"/>
      <c r="P81" s="654" t="s">
        <v>189</v>
      </c>
      <c r="Q81" s="649"/>
      <c r="V81" s="233">
        <f>M81</f>
        <v>20000</v>
      </c>
      <c r="W81" s="234"/>
    </row>
    <row r="82" spans="1:24" x14ac:dyDescent="0.6">
      <c r="A82" s="224" t="s">
        <v>18</v>
      </c>
      <c r="B82" s="224" t="s">
        <v>18</v>
      </c>
      <c r="C82" s="224" t="s">
        <v>18</v>
      </c>
      <c r="D82" s="652" t="s">
        <v>138</v>
      </c>
      <c r="E82" s="649"/>
      <c r="F82" s="649"/>
      <c r="G82" s="649"/>
      <c r="H82" s="649"/>
      <c r="I82" s="649"/>
      <c r="J82" s="649"/>
      <c r="K82" s="649"/>
      <c r="L82" s="225" t="s">
        <v>190</v>
      </c>
      <c r="M82" s="653">
        <v>30000</v>
      </c>
      <c r="N82" s="649"/>
      <c r="O82" s="649"/>
      <c r="P82" s="654" t="s">
        <v>189</v>
      </c>
      <c r="Q82" s="649"/>
      <c r="V82" s="233">
        <f>M82</f>
        <v>30000</v>
      </c>
      <c r="W82" s="234"/>
    </row>
    <row r="83" spans="1:24" x14ac:dyDescent="0.6">
      <c r="A83" s="224" t="s">
        <v>18</v>
      </c>
      <c r="B83" s="224" t="s">
        <v>18</v>
      </c>
      <c r="C83" s="224" t="s">
        <v>18</v>
      </c>
      <c r="D83" s="652" t="s">
        <v>136</v>
      </c>
      <c r="E83" s="649"/>
      <c r="F83" s="649"/>
      <c r="G83" s="649"/>
      <c r="H83" s="649"/>
      <c r="I83" s="649"/>
      <c r="J83" s="649"/>
      <c r="K83" s="649"/>
      <c r="L83" s="225" t="s">
        <v>190</v>
      </c>
      <c r="M83" s="653">
        <v>30000</v>
      </c>
      <c r="N83" s="649"/>
      <c r="O83" s="649"/>
      <c r="P83" s="654" t="s">
        <v>189</v>
      </c>
      <c r="Q83" s="649"/>
      <c r="V83" s="233">
        <f>M83</f>
        <v>30000</v>
      </c>
      <c r="W83" s="234"/>
    </row>
    <row r="84" spans="1:24" ht="18" customHeight="1" x14ac:dyDescent="0.6">
      <c r="A84" s="655" t="s">
        <v>11</v>
      </c>
      <c r="B84" s="649"/>
      <c r="C84" s="649"/>
      <c r="D84" s="649"/>
      <c r="E84" s="649"/>
      <c r="F84" s="649"/>
      <c r="G84" s="649"/>
      <c r="H84" s="649"/>
      <c r="I84" s="649"/>
      <c r="J84" s="649"/>
      <c r="K84" s="649"/>
      <c r="L84" s="649"/>
      <c r="M84" s="649"/>
      <c r="N84" s="649"/>
      <c r="O84" s="649"/>
      <c r="P84" s="649"/>
      <c r="Q84" s="649"/>
      <c r="V84" s="233"/>
      <c r="W84" s="234"/>
      <c r="X84" s="223">
        <f>SUM(V86:W111)</f>
        <v>597840</v>
      </c>
    </row>
    <row r="85" spans="1:24" x14ac:dyDescent="0.6">
      <c r="A85" s="221" t="s">
        <v>18</v>
      </c>
      <c r="B85" s="648" t="s">
        <v>195</v>
      </c>
      <c r="C85" s="649"/>
      <c r="D85" s="649"/>
      <c r="E85" s="649"/>
      <c r="F85" s="649"/>
      <c r="G85" s="649"/>
      <c r="H85" s="649"/>
      <c r="I85" s="649"/>
      <c r="J85" s="649"/>
      <c r="K85" s="649"/>
      <c r="L85" s="222" t="s">
        <v>13</v>
      </c>
      <c r="M85" s="650">
        <v>597840</v>
      </c>
      <c r="N85" s="649"/>
      <c r="O85" s="649"/>
      <c r="P85" s="651" t="s">
        <v>189</v>
      </c>
      <c r="Q85" s="649"/>
      <c r="V85" s="233"/>
      <c r="W85" s="234"/>
    </row>
    <row r="86" spans="1:24" x14ac:dyDescent="0.6">
      <c r="A86" s="224" t="s">
        <v>18</v>
      </c>
      <c r="B86" s="224" t="s">
        <v>18</v>
      </c>
      <c r="C86" s="648" t="s">
        <v>25</v>
      </c>
      <c r="D86" s="649"/>
      <c r="E86" s="649"/>
      <c r="F86" s="649"/>
      <c r="G86" s="649"/>
      <c r="H86" s="649"/>
      <c r="I86" s="649"/>
      <c r="J86" s="649"/>
      <c r="K86" s="649"/>
      <c r="L86" s="222" t="s">
        <v>13</v>
      </c>
      <c r="M86" s="650">
        <v>376140</v>
      </c>
      <c r="N86" s="649"/>
      <c r="O86" s="649"/>
      <c r="P86" s="651" t="s">
        <v>189</v>
      </c>
      <c r="Q86" s="649"/>
      <c r="V86" s="233"/>
      <c r="W86" s="234"/>
    </row>
    <row r="87" spans="1:24" s="294" customFormat="1" x14ac:dyDescent="0.6">
      <c r="A87" s="292" t="s">
        <v>18</v>
      </c>
      <c r="B87" s="292" t="s">
        <v>18</v>
      </c>
      <c r="C87" s="298" t="s">
        <v>18</v>
      </c>
      <c r="D87" s="660" t="s">
        <v>32</v>
      </c>
      <c r="E87" s="657"/>
      <c r="F87" s="657"/>
      <c r="G87" s="657"/>
      <c r="H87" s="657"/>
      <c r="I87" s="657"/>
      <c r="J87" s="657"/>
      <c r="K87" s="657"/>
      <c r="L87" s="297" t="s">
        <v>13</v>
      </c>
      <c r="M87" s="661">
        <v>376140</v>
      </c>
      <c r="N87" s="657"/>
      <c r="O87" s="657"/>
      <c r="P87" s="662" t="s">
        <v>189</v>
      </c>
      <c r="Q87" s="657"/>
      <c r="V87" s="295"/>
      <c r="W87" s="295"/>
      <c r="X87" s="296"/>
    </row>
    <row r="88" spans="1:24" s="306" customFormat="1" x14ac:dyDescent="0.6">
      <c r="A88" s="304" t="s">
        <v>18</v>
      </c>
      <c r="B88" s="304" t="s">
        <v>18</v>
      </c>
      <c r="C88" s="304" t="s">
        <v>18</v>
      </c>
      <c r="D88" s="674" t="s">
        <v>33</v>
      </c>
      <c r="E88" s="675"/>
      <c r="F88" s="675"/>
      <c r="G88" s="675"/>
      <c r="H88" s="675"/>
      <c r="I88" s="675"/>
      <c r="J88" s="675"/>
      <c r="K88" s="675"/>
      <c r="L88" s="305" t="s">
        <v>190</v>
      </c>
      <c r="M88" s="676">
        <v>268140</v>
      </c>
      <c r="N88" s="675"/>
      <c r="O88" s="675"/>
      <c r="P88" s="677" t="s">
        <v>189</v>
      </c>
      <c r="Q88" s="675"/>
      <c r="V88" s="307">
        <f>M88</f>
        <v>268140</v>
      </c>
      <c r="W88" s="307"/>
      <c r="X88" s="308"/>
    </row>
    <row r="89" spans="1:24" s="306" customFormat="1" x14ac:dyDescent="0.6">
      <c r="A89" s="304" t="s">
        <v>18</v>
      </c>
      <c r="B89" s="304" t="s">
        <v>18</v>
      </c>
      <c r="C89" s="304" t="s">
        <v>18</v>
      </c>
      <c r="D89" s="674" t="s">
        <v>35</v>
      </c>
      <c r="E89" s="675"/>
      <c r="F89" s="675"/>
      <c r="G89" s="675"/>
      <c r="H89" s="675"/>
      <c r="I89" s="675"/>
      <c r="J89" s="675"/>
      <c r="K89" s="675"/>
      <c r="L89" s="305" t="s">
        <v>190</v>
      </c>
      <c r="M89" s="676">
        <v>108000</v>
      </c>
      <c r="N89" s="675"/>
      <c r="O89" s="675"/>
      <c r="P89" s="677" t="s">
        <v>189</v>
      </c>
      <c r="Q89" s="675"/>
      <c r="V89" s="307">
        <f>M89</f>
        <v>108000</v>
      </c>
      <c r="W89" s="307"/>
      <c r="X89" s="308"/>
    </row>
    <row r="90" spans="1:24" x14ac:dyDescent="0.6">
      <c r="A90" s="224" t="s">
        <v>18</v>
      </c>
      <c r="B90" s="224" t="s">
        <v>18</v>
      </c>
      <c r="C90" s="648" t="s">
        <v>38</v>
      </c>
      <c r="D90" s="649"/>
      <c r="E90" s="649"/>
      <c r="F90" s="649"/>
      <c r="G90" s="649"/>
      <c r="H90" s="649"/>
      <c r="I90" s="649"/>
      <c r="J90" s="649"/>
      <c r="K90" s="649"/>
      <c r="L90" s="222" t="s">
        <v>13</v>
      </c>
      <c r="M90" s="650">
        <v>120000</v>
      </c>
      <c r="N90" s="649"/>
      <c r="O90" s="649"/>
      <c r="P90" s="651" t="s">
        <v>189</v>
      </c>
      <c r="Q90" s="649"/>
      <c r="V90" s="233"/>
      <c r="W90" s="234"/>
    </row>
    <row r="91" spans="1:24" x14ac:dyDescent="0.6">
      <c r="A91" s="224" t="s">
        <v>18</v>
      </c>
      <c r="B91" s="224" t="s">
        <v>18</v>
      </c>
      <c r="C91" s="221" t="s">
        <v>18</v>
      </c>
      <c r="D91" s="648" t="s">
        <v>43</v>
      </c>
      <c r="E91" s="649"/>
      <c r="F91" s="649"/>
      <c r="G91" s="649"/>
      <c r="H91" s="649"/>
      <c r="I91" s="649"/>
      <c r="J91" s="649"/>
      <c r="K91" s="649"/>
      <c r="L91" s="222" t="s">
        <v>13</v>
      </c>
      <c r="M91" s="650">
        <v>120000</v>
      </c>
      <c r="N91" s="649"/>
      <c r="O91" s="649"/>
      <c r="P91" s="651" t="s">
        <v>189</v>
      </c>
      <c r="Q91" s="649"/>
      <c r="V91" s="233"/>
      <c r="W91" s="234"/>
    </row>
    <row r="92" spans="1:24" x14ac:dyDescent="0.6">
      <c r="A92" s="224" t="s">
        <v>18</v>
      </c>
      <c r="B92" s="224" t="s">
        <v>18</v>
      </c>
      <c r="C92" s="224" t="s">
        <v>18</v>
      </c>
      <c r="D92" s="652" t="s">
        <v>44</v>
      </c>
      <c r="E92" s="649"/>
      <c r="F92" s="649"/>
      <c r="G92" s="649"/>
      <c r="H92" s="649"/>
      <c r="I92" s="649"/>
      <c r="J92" s="649"/>
      <c r="K92" s="649"/>
      <c r="L92" s="225" t="s">
        <v>190</v>
      </c>
      <c r="M92" s="653">
        <v>10000</v>
      </c>
      <c r="N92" s="649"/>
      <c r="O92" s="649"/>
      <c r="P92" s="654" t="s">
        <v>189</v>
      </c>
      <c r="Q92" s="649"/>
      <c r="V92" s="233">
        <f>M92</f>
        <v>10000</v>
      </c>
      <c r="W92" s="234"/>
    </row>
    <row r="93" spans="1:24" x14ac:dyDescent="0.6">
      <c r="A93" s="224" t="s">
        <v>18</v>
      </c>
      <c r="B93" s="224" t="s">
        <v>18</v>
      </c>
      <c r="C93" s="224" t="s">
        <v>18</v>
      </c>
      <c r="D93" s="652" t="s">
        <v>46</v>
      </c>
      <c r="E93" s="649"/>
      <c r="F93" s="649"/>
      <c r="G93" s="649"/>
      <c r="H93" s="649"/>
      <c r="I93" s="649"/>
      <c r="J93" s="649"/>
      <c r="K93" s="649"/>
      <c r="L93" s="225" t="s">
        <v>18</v>
      </c>
      <c r="M93" s="666" t="s">
        <v>18</v>
      </c>
      <c r="N93" s="649"/>
      <c r="O93" s="649"/>
      <c r="P93" s="654" t="s">
        <v>18</v>
      </c>
      <c r="Q93" s="649"/>
      <c r="V93" s="233"/>
      <c r="W93" s="234"/>
    </row>
    <row r="94" spans="1:24" x14ac:dyDescent="0.6">
      <c r="A94" s="224" t="s">
        <v>18</v>
      </c>
      <c r="B94" s="224" t="s">
        <v>18</v>
      </c>
      <c r="C94" s="224" t="s">
        <v>18</v>
      </c>
      <c r="D94" s="224" t="s">
        <v>18</v>
      </c>
      <c r="E94" s="663" t="s">
        <v>49</v>
      </c>
      <c r="F94" s="649"/>
      <c r="G94" s="649"/>
      <c r="H94" s="649"/>
      <c r="I94" s="649"/>
      <c r="J94" s="649"/>
      <c r="K94" s="649"/>
      <c r="L94" s="226" t="s">
        <v>190</v>
      </c>
      <c r="M94" s="664">
        <v>10000</v>
      </c>
      <c r="N94" s="649"/>
      <c r="O94" s="649"/>
      <c r="P94" s="665" t="s">
        <v>189</v>
      </c>
      <c r="Q94" s="649"/>
      <c r="V94" s="233">
        <f>M94</f>
        <v>10000</v>
      </c>
      <c r="W94" s="234"/>
    </row>
    <row r="95" spans="1:24" x14ac:dyDescent="0.6">
      <c r="A95" s="224" t="s">
        <v>18</v>
      </c>
      <c r="B95" s="224" t="s">
        <v>18</v>
      </c>
      <c r="C95" s="224" t="s">
        <v>18</v>
      </c>
      <c r="D95" s="224" t="s">
        <v>18</v>
      </c>
      <c r="E95" s="663" t="s">
        <v>50</v>
      </c>
      <c r="F95" s="649"/>
      <c r="G95" s="649"/>
      <c r="H95" s="649"/>
      <c r="I95" s="649"/>
      <c r="J95" s="649"/>
      <c r="K95" s="649"/>
      <c r="L95" s="226" t="s">
        <v>190</v>
      </c>
      <c r="M95" s="664">
        <v>10000</v>
      </c>
      <c r="N95" s="649"/>
      <c r="O95" s="649"/>
      <c r="P95" s="665" t="s">
        <v>189</v>
      </c>
      <c r="Q95" s="649"/>
      <c r="V95" s="233">
        <f>M95</f>
        <v>10000</v>
      </c>
      <c r="W95" s="234"/>
    </row>
    <row r="96" spans="1:24" x14ac:dyDescent="0.6">
      <c r="A96" s="224" t="s">
        <v>18</v>
      </c>
      <c r="B96" s="224" t="s">
        <v>18</v>
      </c>
      <c r="C96" s="224" t="s">
        <v>18</v>
      </c>
      <c r="D96" s="224" t="s">
        <v>18</v>
      </c>
      <c r="E96" s="663" t="s">
        <v>53</v>
      </c>
      <c r="F96" s="649"/>
      <c r="G96" s="649"/>
      <c r="H96" s="649"/>
      <c r="I96" s="649"/>
      <c r="J96" s="649"/>
      <c r="K96" s="649"/>
      <c r="L96" s="226" t="s">
        <v>190</v>
      </c>
      <c r="M96" s="664">
        <v>5000</v>
      </c>
      <c r="N96" s="649"/>
      <c r="O96" s="649"/>
      <c r="P96" s="665" t="s">
        <v>189</v>
      </c>
      <c r="Q96" s="649"/>
      <c r="V96" s="233">
        <f>M96</f>
        <v>5000</v>
      </c>
      <c r="W96" s="234"/>
    </row>
    <row r="97" spans="1:24" x14ac:dyDescent="0.6">
      <c r="A97" s="224" t="s">
        <v>18</v>
      </c>
      <c r="B97" s="224" t="s">
        <v>18</v>
      </c>
      <c r="C97" s="224" t="s">
        <v>18</v>
      </c>
      <c r="D97" s="224" t="s">
        <v>18</v>
      </c>
      <c r="E97" s="663" t="s">
        <v>63</v>
      </c>
      <c r="F97" s="649"/>
      <c r="G97" s="649"/>
      <c r="H97" s="649"/>
      <c r="I97" s="649"/>
      <c r="J97" s="649"/>
      <c r="K97" s="649"/>
      <c r="L97" s="226" t="s">
        <v>190</v>
      </c>
      <c r="M97" s="664">
        <v>50000</v>
      </c>
      <c r="N97" s="649"/>
      <c r="O97" s="649"/>
      <c r="P97" s="665" t="s">
        <v>189</v>
      </c>
      <c r="Q97" s="649"/>
      <c r="V97" s="233"/>
      <c r="W97" s="234">
        <f>M97</f>
        <v>50000</v>
      </c>
    </row>
    <row r="98" spans="1:24" x14ac:dyDescent="0.6">
      <c r="A98" s="224" t="s">
        <v>18</v>
      </c>
      <c r="B98" s="224" t="s">
        <v>18</v>
      </c>
      <c r="C98" s="224" t="s">
        <v>18</v>
      </c>
      <c r="D98" s="224" t="s">
        <v>18</v>
      </c>
      <c r="E98" s="663" t="s">
        <v>64</v>
      </c>
      <c r="F98" s="649"/>
      <c r="G98" s="649"/>
      <c r="H98" s="649"/>
      <c r="I98" s="649"/>
      <c r="J98" s="649"/>
      <c r="K98" s="649"/>
      <c r="L98" s="226" t="s">
        <v>190</v>
      </c>
      <c r="M98" s="664">
        <v>10000</v>
      </c>
      <c r="N98" s="649"/>
      <c r="O98" s="649"/>
      <c r="P98" s="665" t="s">
        <v>189</v>
      </c>
      <c r="Q98" s="649"/>
      <c r="V98" s="233">
        <f>M98</f>
        <v>10000</v>
      </c>
      <c r="W98" s="234"/>
    </row>
    <row r="99" spans="1:24" x14ac:dyDescent="0.6">
      <c r="A99" s="224" t="s">
        <v>18</v>
      </c>
      <c r="B99" s="224" t="s">
        <v>18</v>
      </c>
      <c r="C99" s="224" t="s">
        <v>18</v>
      </c>
      <c r="D99" s="224" t="s">
        <v>18</v>
      </c>
      <c r="E99" s="663" t="s">
        <v>89</v>
      </c>
      <c r="F99" s="649"/>
      <c r="G99" s="649"/>
      <c r="H99" s="649"/>
      <c r="I99" s="649"/>
      <c r="J99" s="649"/>
      <c r="K99" s="649"/>
      <c r="L99" s="226" t="s">
        <v>190</v>
      </c>
      <c r="M99" s="664">
        <v>10000</v>
      </c>
      <c r="N99" s="649"/>
      <c r="O99" s="649"/>
      <c r="P99" s="665" t="s">
        <v>189</v>
      </c>
      <c r="Q99" s="649"/>
      <c r="V99" s="233">
        <f>M99</f>
        <v>10000</v>
      </c>
      <c r="W99" s="234"/>
    </row>
    <row r="100" spans="1:24" x14ac:dyDescent="0.6">
      <c r="A100" s="224" t="s">
        <v>18</v>
      </c>
      <c r="B100" s="224" t="s">
        <v>18</v>
      </c>
      <c r="C100" s="224" t="s">
        <v>18</v>
      </c>
      <c r="D100" s="224" t="s">
        <v>18</v>
      </c>
      <c r="E100" s="663" t="s">
        <v>125</v>
      </c>
      <c r="F100" s="649"/>
      <c r="G100" s="649"/>
      <c r="H100" s="649"/>
      <c r="I100" s="649"/>
      <c r="J100" s="649"/>
      <c r="K100" s="649"/>
      <c r="L100" s="226" t="s">
        <v>190</v>
      </c>
      <c r="M100" s="664">
        <v>5000</v>
      </c>
      <c r="N100" s="649"/>
      <c r="O100" s="649"/>
      <c r="P100" s="665" t="s">
        <v>189</v>
      </c>
      <c r="Q100" s="649"/>
      <c r="V100" s="233">
        <f>M100</f>
        <v>5000</v>
      </c>
      <c r="W100" s="234"/>
    </row>
    <row r="101" spans="1:24" x14ac:dyDescent="0.6">
      <c r="A101" s="224" t="s">
        <v>18</v>
      </c>
      <c r="B101" s="224" t="s">
        <v>18</v>
      </c>
      <c r="C101" s="224" t="s">
        <v>18</v>
      </c>
      <c r="D101" s="224" t="s">
        <v>18</v>
      </c>
      <c r="E101" s="663" t="s">
        <v>128</v>
      </c>
      <c r="F101" s="649"/>
      <c r="G101" s="649"/>
      <c r="H101" s="649"/>
      <c r="I101" s="649"/>
      <c r="J101" s="649"/>
      <c r="K101" s="649"/>
      <c r="L101" s="226" t="s">
        <v>190</v>
      </c>
      <c r="M101" s="664">
        <v>5000</v>
      </c>
      <c r="N101" s="649"/>
      <c r="O101" s="649"/>
      <c r="P101" s="665" t="s">
        <v>189</v>
      </c>
      <c r="Q101" s="649"/>
      <c r="V101" s="233">
        <f>M101</f>
        <v>5000</v>
      </c>
      <c r="W101" s="234"/>
    </row>
    <row r="102" spans="1:24" x14ac:dyDescent="0.6">
      <c r="A102" s="224" t="s">
        <v>18</v>
      </c>
      <c r="B102" s="224" t="s">
        <v>18</v>
      </c>
      <c r="C102" s="224" t="s">
        <v>18</v>
      </c>
      <c r="D102" s="652" t="s">
        <v>133</v>
      </c>
      <c r="E102" s="649"/>
      <c r="F102" s="649"/>
      <c r="G102" s="649"/>
      <c r="H102" s="649"/>
      <c r="I102" s="649"/>
      <c r="J102" s="649"/>
      <c r="K102" s="649"/>
      <c r="L102" s="225" t="s">
        <v>190</v>
      </c>
      <c r="M102" s="653">
        <v>5000</v>
      </c>
      <c r="N102" s="649"/>
      <c r="O102" s="649"/>
      <c r="P102" s="654" t="s">
        <v>189</v>
      </c>
      <c r="Q102" s="649"/>
      <c r="V102" s="233">
        <f>M102</f>
        <v>5000</v>
      </c>
      <c r="W102" s="234"/>
    </row>
    <row r="103" spans="1:24" x14ac:dyDescent="0.6">
      <c r="A103" s="224" t="s">
        <v>18</v>
      </c>
      <c r="B103" s="224" t="s">
        <v>18</v>
      </c>
      <c r="C103" s="648" t="s">
        <v>150</v>
      </c>
      <c r="D103" s="649"/>
      <c r="E103" s="649"/>
      <c r="F103" s="649"/>
      <c r="G103" s="649"/>
      <c r="H103" s="649"/>
      <c r="I103" s="649"/>
      <c r="J103" s="649"/>
      <c r="K103" s="649"/>
      <c r="L103" s="222" t="s">
        <v>13</v>
      </c>
      <c r="M103" s="650">
        <v>101700</v>
      </c>
      <c r="N103" s="649"/>
      <c r="O103" s="649"/>
      <c r="P103" s="651" t="s">
        <v>189</v>
      </c>
      <c r="Q103" s="649"/>
      <c r="V103" s="233"/>
      <c r="W103" s="234"/>
    </row>
    <row r="104" spans="1:24" x14ac:dyDescent="0.6">
      <c r="A104" s="224" t="s">
        <v>18</v>
      </c>
      <c r="B104" s="224" t="s">
        <v>18</v>
      </c>
      <c r="C104" s="221" t="s">
        <v>18</v>
      </c>
      <c r="D104" s="648" t="s">
        <v>151</v>
      </c>
      <c r="E104" s="649"/>
      <c r="F104" s="649"/>
      <c r="G104" s="649"/>
      <c r="H104" s="649"/>
      <c r="I104" s="649"/>
      <c r="J104" s="649"/>
      <c r="K104" s="649"/>
      <c r="L104" s="222" t="s">
        <v>13</v>
      </c>
      <c r="M104" s="650">
        <v>101700</v>
      </c>
      <c r="N104" s="649"/>
      <c r="O104" s="649"/>
      <c r="P104" s="651" t="s">
        <v>189</v>
      </c>
      <c r="Q104" s="649"/>
      <c r="V104" s="233"/>
      <c r="W104" s="234"/>
    </row>
    <row r="105" spans="1:24" x14ac:dyDescent="0.6">
      <c r="A105" s="224" t="s">
        <v>18</v>
      </c>
      <c r="B105" s="224" t="s">
        <v>18</v>
      </c>
      <c r="C105" s="224" t="s">
        <v>18</v>
      </c>
      <c r="D105" s="652" t="s">
        <v>161</v>
      </c>
      <c r="E105" s="649"/>
      <c r="F105" s="649"/>
      <c r="G105" s="649"/>
      <c r="H105" s="649"/>
      <c r="I105" s="649"/>
      <c r="J105" s="649"/>
      <c r="K105" s="649"/>
      <c r="L105" s="225" t="s">
        <v>18</v>
      </c>
      <c r="M105" s="666" t="s">
        <v>18</v>
      </c>
      <c r="N105" s="649"/>
      <c r="O105" s="649"/>
      <c r="P105" s="654" t="s">
        <v>18</v>
      </c>
      <c r="Q105" s="649"/>
      <c r="V105" s="233"/>
      <c r="W105" s="234"/>
    </row>
    <row r="106" spans="1:24" x14ac:dyDescent="0.6">
      <c r="A106" s="224" t="s">
        <v>18</v>
      </c>
      <c r="B106" s="224" t="s">
        <v>18</v>
      </c>
      <c r="C106" s="224" t="s">
        <v>18</v>
      </c>
      <c r="D106" s="224" t="s">
        <v>18</v>
      </c>
      <c r="E106" s="663" t="s">
        <v>162</v>
      </c>
      <c r="F106" s="649"/>
      <c r="G106" s="649"/>
      <c r="H106" s="649"/>
      <c r="I106" s="649"/>
      <c r="J106" s="649"/>
      <c r="K106" s="649"/>
      <c r="L106" s="226" t="s">
        <v>190</v>
      </c>
      <c r="M106" s="664">
        <v>65000</v>
      </c>
      <c r="N106" s="649"/>
      <c r="O106" s="649"/>
      <c r="P106" s="665" t="s">
        <v>189</v>
      </c>
      <c r="Q106" s="649"/>
      <c r="V106" s="233"/>
      <c r="W106" s="234">
        <f>M106</f>
        <v>65000</v>
      </c>
    </row>
    <row r="107" spans="1:24" x14ac:dyDescent="0.6">
      <c r="A107" s="224" t="s">
        <v>18</v>
      </c>
      <c r="B107" s="224" t="s">
        <v>18</v>
      </c>
      <c r="C107" s="224" t="s">
        <v>18</v>
      </c>
      <c r="D107" s="652" t="s">
        <v>163</v>
      </c>
      <c r="E107" s="649"/>
      <c r="F107" s="649"/>
      <c r="G107" s="649"/>
      <c r="H107" s="649"/>
      <c r="I107" s="649"/>
      <c r="J107" s="649"/>
      <c r="K107" s="649"/>
      <c r="L107" s="225" t="s">
        <v>18</v>
      </c>
      <c r="M107" s="666" t="s">
        <v>18</v>
      </c>
      <c r="N107" s="649"/>
      <c r="O107" s="649"/>
      <c r="P107" s="654" t="s">
        <v>18</v>
      </c>
      <c r="Q107" s="649"/>
      <c r="V107" s="233"/>
      <c r="W107" s="234"/>
    </row>
    <row r="108" spans="1:24" x14ac:dyDescent="0.6">
      <c r="A108" s="224" t="s">
        <v>18</v>
      </c>
      <c r="B108" s="224" t="s">
        <v>18</v>
      </c>
      <c r="C108" s="224" t="s">
        <v>18</v>
      </c>
      <c r="D108" s="224" t="s">
        <v>18</v>
      </c>
      <c r="E108" s="663" t="s">
        <v>164</v>
      </c>
      <c r="F108" s="649"/>
      <c r="G108" s="649"/>
      <c r="H108" s="649"/>
      <c r="I108" s="649"/>
      <c r="J108" s="649"/>
      <c r="K108" s="649"/>
      <c r="L108" s="226" t="s">
        <v>190</v>
      </c>
      <c r="M108" s="664">
        <v>11700</v>
      </c>
      <c r="N108" s="649"/>
      <c r="O108" s="649"/>
      <c r="P108" s="665" t="s">
        <v>189</v>
      </c>
      <c r="Q108" s="649"/>
      <c r="V108" s="233"/>
      <c r="W108" s="234">
        <f>M108</f>
        <v>11700</v>
      </c>
    </row>
    <row r="109" spans="1:24" x14ac:dyDescent="0.6">
      <c r="A109" s="224" t="s">
        <v>18</v>
      </c>
      <c r="B109" s="224" t="s">
        <v>18</v>
      </c>
      <c r="C109" s="224" t="s">
        <v>18</v>
      </c>
      <c r="D109" s="652" t="s">
        <v>159</v>
      </c>
      <c r="E109" s="649"/>
      <c r="F109" s="649"/>
      <c r="G109" s="649"/>
      <c r="H109" s="649"/>
      <c r="I109" s="649"/>
      <c r="J109" s="649"/>
      <c r="K109" s="649"/>
      <c r="L109" s="225" t="s">
        <v>18</v>
      </c>
      <c r="M109" s="666" t="s">
        <v>18</v>
      </c>
      <c r="N109" s="649"/>
      <c r="O109" s="649"/>
      <c r="P109" s="654" t="s">
        <v>18</v>
      </c>
      <c r="Q109" s="649"/>
      <c r="V109" s="233"/>
      <c r="W109" s="234"/>
    </row>
    <row r="110" spans="1:24" x14ac:dyDescent="0.6">
      <c r="A110" s="224" t="s">
        <v>18</v>
      </c>
      <c r="B110" s="224" t="s">
        <v>18</v>
      </c>
      <c r="C110" s="224" t="s">
        <v>18</v>
      </c>
      <c r="D110" s="224" t="s">
        <v>18</v>
      </c>
      <c r="E110" s="663" t="s">
        <v>160</v>
      </c>
      <c r="F110" s="649"/>
      <c r="G110" s="649"/>
      <c r="H110" s="649"/>
      <c r="I110" s="649"/>
      <c r="J110" s="649"/>
      <c r="K110" s="649"/>
      <c r="L110" s="226" t="s">
        <v>190</v>
      </c>
      <c r="M110" s="664">
        <v>15000</v>
      </c>
      <c r="N110" s="649"/>
      <c r="O110" s="649"/>
      <c r="P110" s="665" t="s">
        <v>189</v>
      </c>
      <c r="Q110" s="649"/>
      <c r="V110" s="233">
        <f>M110</f>
        <v>15000</v>
      </c>
      <c r="W110" s="234"/>
    </row>
    <row r="111" spans="1:24" x14ac:dyDescent="0.6">
      <c r="A111" s="224" t="s">
        <v>18</v>
      </c>
      <c r="B111" s="224" t="s">
        <v>18</v>
      </c>
      <c r="C111" s="224" t="s">
        <v>18</v>
      </c>
      <c r="D111" s="652" t="s">
        <v>158</v>
      </c>
      <c r="E111" s="649"/>
      <c r="F111" s="649"/>
      <c r="G111" s="649"/>
      <c r="H111" s="649"/>
      <c r="I111" s="649"/>
      <c r="J111" s="649"/>
      <c r="K111" s="649"/>
      <c r="L111" s="225" t="s">
        <v>190</v>
      </c>
      <c r="M111" s="653">
        <v>10000</v>
      </c>
      <c r="N111" s="649"/>
      <c r="O111" s="649"/>
      <c r="P111" s="654" t="s">
        <v>189</v>
      </c>
      <c r="Q111" s="649"/>
      <c r="V111" s="233"/>
      <c r="W111" s="234">
        <f>M111</f>
        <v>10000</v>
      </c>
    </row>
    <row r="112" spans="1:24" ht="18" customHeight="1" x14ac:dyDescent="0.6">
      <c r="A112" s="655" t="s">
        <v>10</v>
      </c>
      <c r="B112" s="649"/>
      <c r="C112" s="649"/>
      <c r="D112" s="649"/>
      <c r="E112" s="649"/>
      <c r="F112" s="649"/>
      <c r="G112" s="649"/>
      <c r="H112" s="649"/>
      <c r="I112" s="649"/>
      <c r="J112" s="649"/>
      <c r="K112" s="649"/>
      <c r="L112" s="649"/>
      <c r="M112" s="649"/>
      <c r="N112" s="649"/>
      <c r="O112" s="649"/>
      <c r="P112" s="649"/>
      <c r="Q112" s="649"/>
      <c r="V112" s="233"/>
      <c r="W112" s="234"/>
      <c r="X112" s="223">
        <f>SUM(V113:W136)</f>
        <v>643640</v>
      </c>
    </row>
    <row r="113" spans="1:24" x14ac:dyDescent="0.6">
      <c r="A113" s="221" t="s">
        <v>18</v>
      </c>
      <c r="B113" s="648" t="s">
        <v>197</v>
      </c>
      <c r="C113" s="649"/>
      <c r="D113" s="649"/>
      <c r="E113" s="649"/>
      <c r="F113" s="649"/>
      <c r="G113" s="649"/>
      <c r="H113" s="649"/>
      <c r="I113" s="649"/>
      <c r="J113" s="649"/>
      <c r="K113" s="649"/>
      <c r="L113" s="222" t="s">
        <v>13</v>
      </c>
      <c r="M113" s="650">
        <v>643640</v>
      </c>
      <c r="N113" s="649"/>
      <c r="O113" s="649"/>
      <c r="P113" s="651" t="s">
        <v>189</v>
      </c>
      <c r="Q113" s="649"/>
      <c r="V113" s="233"/>
      <c r="W113" s="234"/>
    </row>
    <row r="114" spans="1:24" x14ac:dyDescent="0.6">
      <c r="A114" s="224" t="s">
        <v>18</v>
      </c>
      <c r="B114" s="224" t="s">
        <v>18</v>
      </c>
      <c r="C114" s="648" t="s">
        <v>25</v>
      </c>
      <c r="D114" s="649"/>
      <c r="E114" s="649"/>
      <c r="F114" s="649"/>
      <c r="G114" s="649"/>
      <c r="H114" s="649"/>
      <c r="I114" s="649"/>
      <c r="J114" s="649"/>
      <c r="K114" s="649"/>
      <c r="L114" s="222" t="s">
        <v>13</v>
      </c>
      <c r="M114" s="650">
        <v>521640</v>
      </c>
      <c r="N114" s="649"/>
      <c r="O114" s="649"/>
      <c r="P114" s="651" t="s">
        <v>189</v>
      </c>
      <c r="Q114" s="649"/>
      <c r="V114" s="233"/>
      <c r="W114" s="234"/>
    </row>
    <row r="115" spans="1:24" x14ac:dyDescent="0.6">
      <c r="A115" s="224" t="s">
        <v>18</v>
      </c>
      <c r="B115" s="224" t="s">
        <v>18</v>
      </c>
      <c r="C115" s="221" t="s">
        <v>18</v>
      </c>
      <c r="D115" s="648" t="s">
        <v>32</v>
      </c>
      <c r="E115" s="649"/>
      <c r="F115" s="649"/>
      <c r="G115" s="649"/>
      <c r="H115" s="649"/>
      <c r="I115" s="649"/>
      <c r="J115" s="649"/>
      <c r="K115" s="649"/>
      <c r="L115" s="222" t="s">
        <v>13</v>
      </c>
      <c r="M115" s="650">
        <v>521640</v>
      </c>
      <c r="N115" s="649"/>
      <c r="O115" s="649"/>
      <c r="P115" s="651" t="s">
        <v>189</v>
      </c>
      <c r="Q115" s="649"/>
      <c r="V115" s="233"/>
      <c r="W115" s="234"/>
    </row>
    <row r="116" spans="1:24" s="311" customFormat="1" x14ac:dyDescent="0.6">
      <c r="A116" s="309" t="s">
        <v>18</v>
      </c>
      <c r="B116" s="309" t="s">
        <v>18</v>
      </c>
      <c r="C116" s="309" t="s">
        <v>18</v>
      </c>
      <c r="D116" s="678" t="s">
        <v>36</v>
      </c>
      <c r="E116" s="679"/>
      <c r="F116" s="679"/>
      <c r="G116" s="679"/>
      <c r="H116" s="679"/>
      <c r="I116" s="679"/>
      <c r="J116" s="679"/>
      <c r="K116" s="679"/>
      <c r="L116" s="310" t="s">
        <v>190</v>
      </c>
      <c r="M116" s="680">
        <v>311640</v>
      </c>
      <c r="N116" s="679"/>
      <c r="O116" s="679"/>
      <c r="P116" s="681" t="s">
        <v>189</v>
      </c>
      <c r="Q116" s="679"/>
      <c r="V116" s="312">
        <v>311640</v>
      </c>
      <c r="W116" s="312"/>
      <c r="X116" s="313"/>
    </row>
    <row r="117" spans="1:24" s="311" customFormat="1" x14ac:dyDescent="0.6">
      <c r="A117" s="309" t="s">
        <v>18</v>
      </c>
      <c r="B117" s="309" t="s">
        <v>18</v>
      </c>
      <c r="C117" s="309" t="s">
        <v>18</v>
      </c>
      <c r="D117" s="678" t="s">
        <v>34</v>
      </c>
      <c r="E117" s="679"/>
      <c r="F117" s="679"/>
      <c r="G117" s="679"/>
      <c r="H117" s="679"/>
      <c r="I117" s="679"/>
      <c r="J117" s="679"/>
      <c r="K117" s="679"/>
      <c r="L117" s="310" t="s">
        <v>190</v>
      </c>
      <c r="M117" s="680">
        <v>30000</v>
      </c>
      <c r="N117" s="679"/>
      <c r="O117" s="679"/>
      <c r="P117" s="681" t="s">
        <v>189</v>
      </c>
      <c r="Q117" s="679"/>
      <c r="V117" s="312">
        <v>30000</v>
      </c>
      <c r="W117" s="312"/>
      <c r="X117" s="313"/>
    </row>
    <row r="118" spans="1:24" s="311" customFormat="1" x14ac:dyDescent="0.6">
      <c r="A118" s="309" t="s">
        <v>18</v>
      </c>
      <c r="B118" s="309" t="s">
        <v>18</v>
      </c>
      <c r="C118" s="309" t="s">
        <v>18</v>
      </c>
      <c r="D118" s="678" t="s">
        <v>37</v>
      </c>
      <c r="E118" s="679"/>
      <c r="F118" s="679"/>
      <c r="G118" s="679"/>
      <c r="H118" s="679"/>
      <c r="I118" s="679"/>
      <c r="J118" s="679"/>
      <c r="K118" s="679"/>
      <c r="L118" s="310" t="s">
        <v>190</v>
      </c>
      <c r="M118" s="680">
        <v>18000</v>
      </c>
      <c r="N118" s="679"/>
      <c r="O118" s="679"/>
      <c r="P118" s="681" t="s">
        <v>189</v>
      </c>
      <c r="Q118" s="679"/>
      <c r="V118" s="312">
        <v>18000</v>
      </c>
      <c r="W118" s="312"/>
      <c r="X118" s="313"/>
    </row>
    <row r="119" spans="1:24" s="311" customFormat="1" x14ac:dyDescent="0.6">
      <c r="A119" s="309" t="s">
        <v>18</v>
      </c>
      <c r="B119" s="309" t="s">
        <v>18</v>
      </c>
      <c r="C119" s="309" t="s">
        <v>18</v>
      </c>
      <c r="D119" s="678" t="s">
        <v>33</v>
      </c>
      <c r="E119" s="679"/>
      <c r="F119" s="679"/>
      <c r="G119" s="679"/>
      <c r="H119" s="679"/>
      <c r="I119" s="679"/>
      <c r="J119" s="679"/>
      <c r="K119" s="679"/>
      <c r="L119" s="310" t="s">
        <v>190</v>
      </c>
      <c r="M119" s="680">
        <v>216000</v>
      </c>
      <c r="N119" s="679"/>
      <c r="O119" s="679"/>
      <c r="P119" s="681" t="s">
        <v>189</v>
      </c>
      <c r="Q119" s="679"/>
      <c r="V119" s="312">
        <v>108000</v>
      </c>
      <c r="W119" s="312"/>
      <c r="X119" s="313"/>
    </row>
    <row r="120" spans="1:24" s="311" customFormat="1" x14ac:dyDescent="0.6">
      <c r="A120" s="309" t="s">
        <v>18</v>
      </c>
      <c r="B120" s="309" t="s">
        <v>18</v>
      </c>
      <c r="C120" s="309" t="s">
        <v>18</v>
      </c>
      <c r="D120" s="678" t="s">
        <v>35</v>
      </c>
      <c r="E120" s="679"/>
      <c r="F120" s="679"/>
      <c r="G120" s="679"/>
      <c r="H120" s="679"/>
      <c r="I120" s="679"/>
      <c r="J120" s="679"/>
      <c r="K120" s="679"/>
      <c r="L120" s="310" t="s">
        <v>190</v>
      </c>
      <c r="M120" s="680">
        <v>108000</v>
      </c>
      <c r="N120" s="679"/>
      <c r="O120" s="679"/>
      <c r="P120" s="681" t="s">
        <v>189</v>
      </c>
      <c r="Q120" s="679"/>
      <c r="V120" s="312">
        <v>54000</v>
      </c>
      <c r="W120" s="312"/>
      <c r="X120" s="313"/>
    </row>
    <row r="121" spans="1:24" s="311" customFormat="1" x14ac:dyDescent="0.6">
      <c r="A121" s="309" t="s">
        <v>18</v>
      </c>
      <c r="B121" s="309" t="s">
        <v>18</v>
      </c>
      <c r="C121" s="682" t="s">
        <v>38</v>
      </c>
      <c r="D121" s="679"/>
      <c r="E121" s="679"/>
      <c r="F121" s="679"/>
      <c r="G121" s="679"/>
      <c r="H121" s="679"/>
      <c r="I121" s="679"/>
      <c r="J121" s="679"/>
      <c r="K121" s="679"/>
      <c r="L121" s="314" t="s">
        <v>13</v>
      </c>
      <c r="M121" s="683">
        <v>119500</v>
      </c>
      <c r="N121" s="679"/>
      <c r="O121" s="679"/>
      <c r="P121" s="684" t="s">
        <v>189</v>
      </c>
      <c r="Q121" s="679"/>
      <c r="V121" s="312"/>
      <c r="W121" s="312"/>
      <c r="X121" s="313"/>
    </row>
    <row r="122" spans="1:24" s="311" customFormat="1" x14ac:dyDescent="0.6">
      <c r="A122" s="309" t="s">
        <v>18</v>
      </c>
      <c r="B122" s="309" t="s">
        <v>18</v>
      </c>
      <c r="C122" s="315" t="s">
        <v>18</v>
      </c>
      <c r="D122" s="682" t="s">
        <v>39</v>
      </c>
      <c r="E122" s="679"/>
      <c r="F122" s="679"/>
      <c r="G122" s="679"/>
      <c r="H122" s="679"/>
      <c r="I122" s="679"/>
      <c r="J122" s="679"/>
      <c r="K122" s="679"/>
      <c r="L122" s="314" t="s">
        <v>13</v>
      </c>
      <c r="M122" s="683">
        <v>39500</v>
      </c>
      <c r="N122" s="679"/>
      <c r="O122" s="679"/>
      <c r="P122" s="684" t="s">
        <v>189</v>
      </c>
      <c r="Q122" s="679"/>
      <c r="V122" s="312"/>
      <c r="W122" s="312"/>
      <c r="X122" s="313"/>
    </row>
    <row r="123" spans="1:24" s="311" customFormat="1" x14ac:dyDescent="0.6">
      <c r="A123" s="309" t="s">
        <v>18</v>
      </c>
      <c r="B123" s="309" t="s">
        <v>18</v>
      </c>
      <c r="C123" s="309" t="s">
        <v>18</v>
      </c>
      <c r="D123" s="678" t="s">
        <v>41</v>
      </c>
      <c r="E123" s="679"/>
      <c r="F123" s="679"/>
      <c r="G123" s="679"/>
      <c r="H123" s="679"/>
      <c r="I123" s="679"/>
      <c r="J123" s="679"/>
      <c r="K123" s="679"/>
      <c r="L123" s="310" t="s">
        <v>190</v>
      </c>
      <c r="M123" s="680">
        <v>3500</v>
      </c>
      <c r="N123" s="679"/>
      <c r="O123" s="679"/>
      <c r="P123" s="681" t="s">
        <v>189</v>
      </c>
      <c r="Q123" s="679"/>
      <c r="V123" s="312">
        <f>M123</f>
        <v>3500</v>
      </c>
      <c r="W123" s="312"/>
      <c r="X123" s="313"/>
    </row>
    <row r="124" spans="1:24" s="311" customFormat="1" x14ac:dyDescent="0.6">
      <c r="A124" s="309" t="s">
        <v>18</v>
      </c>
      <c r="B124" s="309" t="s">
        <v>18</v>
      </c>
      <c r="C124" s="309" t="s">
        <v>18</v>
      </c>
      <c r="D124" s="678" t="s">
        <v>42</v>
      </c>
      <c r="E124" s="679"/>
      <c r="F124" s="679"/>
      <c r="G124" s="679"/>
      <c r="H124" s="679"/>
      <c r="I124" s="679"/>
      <c r="J124" s="679"/>
      <c r="K124" s="679"/>
      <c r="L124" s="310" t="s">
        <v>190</v>
      </c>
      <c r="M124" s="680">
        <v>36000</v>
      </c>
      <c r="N124" s="679"/>
      <c r="O124" s="679"/>
      <c r="P124" s="681" t="s">
        <v>189</v>
      </c>
      <c r="Q124" s="679"/>
      <c r="V124" s="312">
        <f>M124</f>
        <v>36000</v>
      </c>
      <c r="W124" s="312"/>
      <c r="X124" s="313"/>
    </row>
    <row r="125" spans="1:24" x14ac:dyDescent="0.6">
      <c r="A125" s="224" t="s">
        <v>18</v>
      </c>
      <c r="B125" s="224" t="s">
        <v>18</v>
      </c>
      <c r="C125" s="221" t="s">
        <v>18</v>
      </c>
      <c r="D125" s="648" t="s">
        <v>43</v>
      </c>
      <c r="E125" s="649"/>
      <c r="F125" s="649"/>
      <c r="G125" s="649"/>
      <c r="H125" s="649"/>
      <c r="I125" s="649"/>
      <c r="J125" s="649"/>
      <c r="K125" s="649"/>
      <c r="L125" s="222" t="s">
        <v>13</v>
      </c>
      <c r="M125" s="650">
        <v>35000</v>
      </c>
      <c r="N125" s="649"/>
      <c r="O125" s="649"/>
      <c r="P125" s="651" t="s">
        <v>189</v>
      </c>
      <c r="Q125" s="649"/>
      <c r="V125" s="233"/>
      <c r="W125" s="234"/>
    </row>
    <row r="126" spans="1:24" x14ac:dyDescent="0.6">
      <c r="A126" s="224" t="s">
        <v>18</v>
      </c>
      <c r="B126" s="224" t="s">
        <v>18</v>
      </c>
      <c r="C126" s="224" t="s">
        <v>18</v>
      </c>
      <c r="D126" s="652" t="s">
        <v>46</v>
      </c>
      <c r="E126" s="649"/>
      <c r="F126" s="649"/>
      <c r="G126" s="649"/>
      <c r="H126" s="649"/>
      <c r="I126" s="649"/>
      <c r="J126" s="649"/>
      <c r="K126" s="649"/>
      <c r="L126" s="225" t="s">
        <v>18</v>
      </c>
      <c r="M126" s="666" t="s">
        <v>18</v>
      </c>
      <c r="N126" s="649"/>
      <c r="O126" s="649"/>
      <c r="P126" s="654" t="s">
        <v>18</v>
      </c>
      <c r="Q126" s="649"/>
      <c r="V126" s="233"/>
      <c r="W126" s="234"/>
    </row>
    <row r="127" spans="1:24" x14ac:dyDescent="0.6">
      <c r="A127" s="224" t="s">
        <v>18</v>
      </c>
      <c r="B127" s="224" t="s">
        <v>18</v>
      </c>
      <c r="C127" s="224" t="s">
        <v>18</v>
      </c>
      <c r="D127" s="224" t="s">
        <v>18</v>
      </c>
      <c r="E127" s="663" t="s">
        <v>49</v>
      </c>
      <c r="F127" s="649"/>
      <c r="G127" s="649"/>
      <c r="H127" s="649"/>
      <c r="I127" s="649"/>
      <c r="J127" s="649"/>
      <c r="K127" s="649"/>
      <c r="L127" s="226" t="s">
        <v>190</v>
      </c>
      <c r="M127" s="664">
        <v>15000</v>
      </c>
      <c r="N127" s="649"/>
      <c r="O127" s="649"/>
      <c r="P127" s="665" t="s">
        <v>189</v>
      </c>
      <c r="Q127" s="649"/>
      <c r="V127" s="233">
        <f>M127</f>
        <v>15000</v>
      </c>
      <c r="W127" s="234"/>
    </row>
    <row r="128" spans="1:24" x14ac:dyDescent="0.6">
      <c r="A128" s="224" t="s">
        <v>18</v>
      </c>
      <c r="B128" s="224" t="s">
        <v>18</v>
      </c>
      <c r="C128" s="224" t="s">
        <v>18</v>
      </c>
      <c r="D128" s="224" t="s">
        <v>18</v>
      </c>
      <c r="E128" s="663" t="s">
        <v>50</v>
      </c>
      <c r="F128" s="649"/>
      <c r="G128" s="649"/>
      <c r="H128" s="649"/>
      <c r="I128" s="649"/>
      <c r="J128" s="649"/>
      <c r="K128" s="649"/>
      <c r="L128" s="226" t="s">
        <v>190</v>
      </c>
      <c r="M128" s="664">
        <v>10000</v>
      </c>
      <c r="N128" s="649"/>
      <c r="O128" s="649"/>
      <c r="P128" s="665" t="s">
        <v>189</v>
      </c>
      <c r="Q128" s="649"/>
      <c r="V128" s="233">
        <f>M128</f>
        <v>10000</v>
      </c>
      <c r="W128" s="234"/>
    </row>
    <row r="129" spans="1:24" x14ac:dyDescent="0.6">
      <c r="A129" s="224" t="s">
        <v>18</v>
      </c>
      <c r="B129" s="224" t="s">
        <v>18</v>
      </c>
      <c r="C129" s="224" t="s">
        <v>18</v>
      </c>
      <c r="D129" s="652" t="s">
        <v>133</v>
      </c>
      <c r="E129" s="649"/>
      <c r="F129" s="649"/>
      <c r="G129" s="649"/>
      <c r="H129" s="649"/>
      <c r="I129" s="649"/>
      <c r="J129" s="649"/>
      <c r="K129" s="649"/>
      <c r="L129" s="225" t="s">
        <v>190</v>
      </c>
      <c r="M129" s="653">
        <v>10000</v>
      </c>
      <c r="N129" s="649"/>
      <c r="O129" s="649"/>
      <c r="P129" s="654" t="s">
        <v>189</v>
      </c>
      <c r="Q129" s="649"/>
      <c r="V129" s="233">
        <f>M129</f>
        <v>10000</v>
      </c>
      <c r="W129" s="234"/>
    </row>
    <row r="130" spans="1:24" x14ac:dyDescent="0.6">
      <c r="A130" s="224" t="s">
        <v>18</v>
      </c>
      <c r="B130" s="224" t="s">
        <v>18</v>
      </c>
      <c r="C130" s="221" t="s">
        <v>18</v>
      </c>
      <c r="D130" s="648" t="s">
        <v>134</v>
      </c>
      <c r="E130" s="649"/>
      <c r="F130" s="649"/>
      <c r="G130" s="649"/>
      <c r="H130" s="649"/>
      <c r="I130" s="649"/>
      <c r="J130" s="649"/>
      <c r="K130" s="649"/>
      <c r="L130" s="222" t="s">
        <v>13</v>
      </c>
      <c r="M130" s="650">
        <v>45000</v>
      </c>
      <c r="N130" s="649"/>
      <c r="O130" s="649"/>
      <c r="P130" s="651" t="s">
        <v>189</v>
      </c>
      <c r="Q130" s="649"/>
      <c r="V130" s="233"/>
      <c r="W130" s="234"/>
    </row>
    <row r="131" spans="1:24" x14ac:dyDescent="0.6">
      <c r="A131" s="224" t="s">
        <v>18</v>
      </c>
      <c r="B131" s="224" t="s">
        <v>18</v>
      </c>
      <c r="C131" s="224" t="s">
        <v>18</v>
      </c>
      <c r="D131" s="652" t="s">
        <v>144</v>
      </c>
      <c r="E131" s="649"/>
      <c r="F131" s="649"/>
      <c r="G131" s="649"/>
      <c r="H131" s="649"/>
      <c r="I131" s="649"/>
      <c r="J131" s="649"/>
      <c r="K131" s="649"/>
      <c r="L131" s="225" t="s">
        <v>190</v>
      </c>
      <c r="M131" s="653">
        <v>15000</v>
      </c>
      <c r="N131" s="649"/>
      <c r="O131" s="649"/>
      <c r="P131" s="654" t="s">
        <v>189</v>
      </c>
      <c r="Q131" s="649"/>
      <c r="V131" s="233">
        <f>M131</f>
        <v>15000</v>
      </c>
      <c r="W131" s="234"/>
    </row>
    <row r="132" spans="1:24" x14ac:dyDescent="0.6">
      <c r="A132" s="224" t="s">
        <v>18</v>
      </c>
      <c r="B132" s="224" t="s">
        <v>18</v>
      </c>
      <c r="C132" s="224" t="s">
        <v>18</v>
      </c>
      <c r="D132" s="652" t="s">
        <v>136</v>
      </c>
      <c r="E132" s="649"/>
      <c r="F132" s="649"/>
      <c r="G132" s="649"/>
      <c r="H132" s="649"/>
      <c r="I132" s="649"/>
      <c r="J132" s="649"/>
      <c r="K132" s="649"/>
      <c r="L132" s="225" t="s">
        <v>190</v>
      </c>
      <c r="M132" s="653">
        <v>30000</v>
      </c>
      <c r="N132" s="649"/>
      <c r="O132" s="649"/>
      <c r="P132" s="654" t="s">
        <v>189</v>
      </c>
      <c r="Q132" s="649"/>
      <c r="V132" s="233">
        <f>M132</f>
        <v>30000</v>
      </c>
      <c r="W132" s="234"/>
    </row>
    <row r="133" spans="1:24" x14ac:dyDescent="0.6">
      <c r="A133" s="224" t="s">
        <v>18</v>
      </c>
      <c r="B133" s="224" t="s">
        <v>18</v>
      </c>
      <c r="C133" s="648" t="s">
        <v>150</v>
      </c>
      <c r="D133" s="649"/>
      <c r="E133" s="649"/>
      <c r="F133" s="649"/>
      <c r="G133" s="649"/>
      <c r="H133" s="649"/>
      <c r="I133" s="649"/>
      <c r="J133" s="649"/>
      <c r="K133" s="649"/>
      <c r="L133" s="222" t="s">
        <v>13</v>
      </c>
      <c r="M133" s="650">
        <v>2500</v>
      </c>
      <c r="N133" s="649"/>
      <c r="O133" s="649"/>
      <c r="P133" s="651" t="s">
        <v>189</v>
      </c>
      <c r="Q133" s="649"/>
      <c r="V133" s="233"/>
      <c r="W133" s="234"/>
    </row>
    <row r="134" spans="1:24" x14ac:dyDescent="0.6">
      <c r="A134" s="224" t="s">
        <v>18</v>
      </c>
      <c r="B134" s="224" t="s">
        <v>18</v>
      </c>
      <c r="C134" s="221" t="s">
        <v>18</v>
      </c>
      <c r="D134" s="648" t="s">
        <v>151</v>
      </c>
      <c r="E134" s="649"/>
      <c r="F134" s="649"/>
      <c r="G134" s="649"/>
      <c r="H134" s="649"/>
      <c r="I134" s="649"/>
      <c r="J134" s="649"/>
      <c r="K134" s="649"/>
      <c r="L134" s="222" t="s">
        <v>13</v>
      </c>
      <c r="M134" s="650">
        <v>2500</v>
      </c>
      <c r="N134" s="649"/>
      <c r="O134" s="649"/>
      <c r="P134" s="651" t="s">
        <v>189</v>
      </c>
      <c r="Q134" s="649"/>
      <c r="V134" s="233"/>
      <c r="W134" s="234"/>
    </row>
    <row r="135" spans="1:24" x14ac:dyDescent="0.6">
      <c r="A135" s="224" t="s">
        <v>18</v>
      </c>
      <c r="B135" s="224" t="s">
        <v>18</v>
      </c>
      <c r="C135" s="224" t="s">
        <v>18</v>
      </c>
      <c r="D135" s="652" t="s">
        <v>152</v>
      </c>
      <c r="E135" s="649"/>
      <c r="F135" s="649"/>
      <c r="G135" s="649"/>
      <c r="H135" s="649"/>
      <c r="I135" s="649"/>
      <c r="J135" s="649"/>
      <c r="K135" s="649"/>
      <c r="L135" s="225" t="s">
        <v>18</v>
      </c>
      <c r="M135" s="666" t="s">
        <v>18</v>
      </c>
      <c r="N135" s="649"/>
      <c r="O135" s="649"/>
      <c r="P135" s="654" t="s">
        <v>18</v>
      </c>
      <c r="Q135" s="649"/>
      <c r="V135" s="233"/>
      <c r="W135" s="234"/>
    </row>
    <row r="136" spans="1:24" x14ac:dyDescent="0.6">
      <c r="A136" s="224" t="s">
        <v>18</v>
      </c>
      <c r="B136" s="224" t="s">
        <v>18</v>
      </c>
      <c r="C136" s="224" t="s">
        <v>18</v>
      </c>
      <c r="D136" s="224" t="s">
        <v>18</v>
      </c>
      <c r="E136" s="663" t="s">
        <v>154</v>
      </c>
      <c r="F136" s="649"/>
      <c r="G136" s="649"/>
      <c r="H136" s="649"/>
      <c r="I136" s="649"/>
      <c r="J136" s="649"/>
      <c r="K136" s="649"/>
      <c r="L136" s="226" t="s">
        <v>190</v>
      </c>
      <c r="M136" s="664">
        <v>2500</v>
      </c>
      <c r="N136" s="649"/>
      <c r="O136" s="649"/>
      <c r="P136" s="665" t="s">
        <v>189</v>
      </c>
      <c r="Q136" s="649"/>
      <c r="V136" s="233">
        <f>M136</f>
        <v>2500</v>
      </c>
      <c r="W136" s="234"/>
    </row>
    <row r="137" spans="1:24" x14ac:dyDescent="0.6">
      <c r="A137" s="221" t="s">
        <v>18</v>
      </c>
      <c r="B137" s="648" t="s">
        <v>198</v>
      </c>
      <c r="C137" s="649"/>
      <c r="D137" s="649"/>
      <c r="E137" s="649"/>
      <c r="F137" s="649"/>
      <c r="G137" s="649"/>
      <c r="H137" s="649"/>
      <c r="I137" s="649"/>
      <c r="J137" s="649"/>
      <c r="K137" s="649"/>
      <c r="L137" s="222" t="s">
        <v>13</v>
      </c>
      <c r="M137" s="650">
        <v>2752020</v>
      </c>
      <c r="N137" s="649"/>
      <c r="O137" s="649"/>
      <c r="P137" s="651" t="s">
        <v>189</v>
      </c>
      <c r="Q137" s="649"/>
      <c r="V137" s="233"/>
      <c r="W137" s="234"/>
      <c r="X137" s="223">
        <f>SUM(V140:W170)</f>
        <v>2752020</v>
      </c>
    </row>
    <row r="138" spans="1:24" x14ac:dyDescent="0.6">
      <c r="A138" s="224" t="s">
        <v>18</v>
      </c>
      <c r="B138" s="224" t="s">
        <v>18</v>
      </c>
      <c r="C138" s="648" t="s">
        <v>25</v>
      </c>
      <c r="D138" s="649"/>
      <c r="E138" s="649"/>
      <c r="F138" s="649"/>
      <c r="G138" s="649"/>
      <c r="H138" s="649"/>
      <c r="I138" s="649"/>
      <c r="J138" s="649"/>
      <c r="K138" s="649"/>
      <c r="L138" s="222" t="s">
        <v>13</v>
      </c>
      <c r="M138" s="650">
        <v>553860</v>
      </c>
      <c r="N138" s="649"/>
      <c r="O138" s="649"/>
      <c r="P138" s="651" t="s">
        <v>189</v>
      </c>
      <c r="Q138" s="649"/>
      <c r="V138" s="233"/>
      <c r="W138" s="234"/>
    </row>
    <row r="139" spans="1:24" x14ac:dyDescent="0.6">
      <c r="A139" s="224" t="s">
        <v>18</v>
      </c>
      <c r="B139" s="224" t="s">
        <v>18</v>
      </c>
      <c r="C139" s="221" t="s">
        <v>18</v>
      </c>
      <c r="D139" s="648" t="s">
        <v>32</v>
      </c>
      <c r="E139" s="649"/>
      <c r="F139" s="649"/>
      <c r="G139" s="649"/>
      <c r="H139" s="649"/>
      <c r="I139" s="649"/>
      <c r="J139" s="649"/>
      <c r="K139" s="649"/>
      <c r="L139" s="222" t="s">
        <v>13</v>
      </c>
      <c r="M139" s="650">
        <v>553860</v>
      </c>
      <c r="N139" s="649"/>
      <c r="O139" s="649"/>
      <c r="P139" s="651" t="s">
        <v>189</v>
      </c>
      <c r="Q139" s="649"/>
      <c r="V139" s="233"/>
      <c r="W139" s="234"/>
    </row>
    <row r="140" spans="1:24" x14ac:dyDescent="0.6">
      <c r="A140" s="224" t="s">
        <v>18</v>
      </c>
      <c r="B140" s="224" t="s">
        <v>18</v>
      </c>
      <c r="C140" s="224" t="s">
        <v>18</v>
      </c>
      <c r="D140" s="652" t="s">
        <v>36</v>
      </c>
      <c r="E140" s="649"/>
      <c r="F140" s="649"/>
      <c r="G140" s="649"/>
      <c r="H140" s="649"/>
      <c r="I140" s="649"/>
      <c r="J140" s="649"/>
      <c r="K140" s="649"/>
      <c r="L140" s="225" t="s">
        <v>190</v>
      </c>
      <c r="M140" s="653">
        <v>280320</v>
      </c>
      <c r="N140" s="649"/>
      <c r="O140" s="649"/>
      <c r="P140" s="654" t="s">
        <v>189</v>
      </c>
      <c r="Q140" s="649"/>
      <c r="V140" s="233"/>
      <c r="W140" s="234">
        <f>M140</f>
        <v>280320</v>
      </c>
    </row>
    <row r="141" spans="1:24" x14ac:dyDescent="0.6">
      <c r="A141" s="224" t="s">
        <v>18</v>
      </c>
      <c r="B141" s="224" t="s">
        <v>18</v>
      </c>
      <c r="C141" s="224" t="s">
        <v>18</v>
      </c>
      <c r="D141" s="652" t="s">
        <v>34</v>
      </c>
      <c r="E141" s="649"/>
      <c r="F141" s="649"/>
      <c r="G141" s="649"/>
      <c r="H141" s="649"/>
      <c r="I141" s="649"/>
      <c r="J141" s="649"/>
      <c r="K141" s="649"/>
      <c r="L141" s="225" t="s">
        <v>190</v>
      </c>
      <c r="M141" s="653">
        <v>78000</v>
      </c>
      <c r="N141" s="649"/>
      <c r="O141" s="649"/>
      <c r="P141" s="654" t="s">
        <v>189</v>
      </c>
      <c r="Q141" s="649"/>
      <c r="V141" s="233"/>
      <c r="W141" s="234">
        <f t="shared" ref="W141:W143" si="5">M141</f>
        <v>78000</v>
      </c>
    </row>
    <row r="142" spans="1:24" x14ac:dyDescent="0.6">
      <c r="A142" s="224" t="s">
        <v>18</v>
      </c>
      <c r="B142" s="224" t="s">
        <v>18</v>
      </c>
      <c r="C142" s="224" t="s">
        <v>18</v>
      </c>
      <c r="D142" s="652" t="s">
        <v>33</v>
      </c>
      <c r="E142" s="649"/>
      <c r="F142" s="649"/>
      <c r="G142" s="649"/>
      <c r="H142" s="649"/>
      <c r="I142" s="649"/>
      <c r="J142" s="649"/>
      <c r="K142" s="649"/>
      <c r="L142" s="225" t="s">
        <v>190</v>
      </c>
      <c r="M142" s="653">
        <v>151200</v>
      </c>
      <c r="N142" s="649"/>
      <c r="O142" s="649"/>
      <c r="P142" s="654" t="s">
        <v>189</v>
      </c>
      <c r="Q142" s="649"/>
      <c r="V142" s="233"/>
      <c r="W142" s="234">
        <f t="shared" si="5"/>
        <v>151200</v>
      </c>
    </row>
    <row r="143" spans="1:24" x14ac:dyDescent="0.6">
      <c r="A143" s="224" t="s">
        <v>18</v>
      </c>
      <c r="B143" s="224" t="s">
        <v>18</v>
      </c>
      <c r="C143" s="224" t="s">
        <v>18</v>
      </c>
      <c r="D143" s="652" t="s">
        <v>35</v>
      </c>
      <c r="E143" s="649"/>
      <c r="F143" s="649"/>
      <c r="G143" s="649"/>
      <c r="H143" s="649"/>
      <c r="I143" s="649"/>
      <c r="J143" s="649"/>
      <c r="K143" s="649"/>
      <c r="L143" s="225" t="s">
        <v>190</v>
      </c>
      <c r="M143" s="653">
        <v>44340</v>
      </c>
      <c r="N143" s="649"/>
      <c r="O143" s="649"/>
      <c r="P143" s="654" t="s">
        <v>189</v>
      </c>
      <c r="Q143" s="649"/>
      <c r="V143" s="233"/>
      <c r="W143" s="234">
        <f t="shared" si="5"/>
        <v>44340</v>
      </c>
    </row>
    <row r="144" spans="1:24" x14ac:dyDescent="0.6">
      <c r="A144" s="224" t="s">
        <v>18</v>
      </c>
      <c r="B144" s="224" t="s">
        <v>18</v>
      </c>
      <c r="C144" s="648" t="s">
        <v>38</v>
      </c>
      <c r="D144" s="649"/>
      <c r="E144" s="649"/>
      <c r="F144" s="649"/>
      <c r="G144" s="649"/>
      <c r="H144" s="649"/>
      <c r="I144" s="649"/>
      <c r="J144" s="649"/>
      <c r="K144" s="649"/>
      <c r="L144" s="222" t="s">
        <v>13</v>
      </c>
      <c r="M144" s="650">
        <v>845760</v>
      </c>
      <c r="N144" s="649"/>
      <c r="O144" s="649"/>
      <c r="P144" s="651" t="s">
        <v>189</v>
      </c>
      <c r="Q144" s="649"/>
      <c r="V144" s="233"/>
      <c r="W144" s="234"/>
    </row>
    <row r="145" spans="1:23" x14ac:dyDescent="0.6">
      <c r="A145" s="224" t="s">
        <v>18</v>
      </c>
      <c r="B145" s="224" t="s">
        <v>18</v>
      </c>
      <c r="C145" s="221" t="s">
        <v>18</v>
      </c>
      <c r="D145" s="648" t="s">
        <v>43</v>
      </c>
      <c r="E145" s="649"/>
      <c r="F145" s="649"/>
      <c r="G145" s="649"/>
      <c r="H145" s="649"/>
      <c r="I145" s="649"/>
      <c r="J145" s="649"/>
      <c r="K145" s="649"/>
      <c r="L145" s="222" t="s">
        <v>13</v>
      </c>
      <c r="M145" s="650">
        <v>214000</v>
      </c>
      <c r="N145" s="649"/>
      <c r="O145" s="649"/>
      <c r="P145" s="651" t="s">
        <v>189</v>
      </c>
      <c r="Q145" s="649"/>
      <c r="V145" s="233"/>
      <c r="W145" s="234"/>
    </row>
    <row r="146" spans="1:23" x14ac:dyDescent="0.6">
      <c r="A146" s="224" t="s">
        <v>18</v>
      </c>
      <c r="B146" s="224" t="s">
        <v>18</v>
      </c>
      <c r="C146" s="224" t="s">
        <v>18</v>
      </c>
      <c r="D146" s="652" t="s">
        <v>44</v>
      </c>
      <c r="E146" s="649"/>
      <c r="F146" s="649"/>
      <c r="G146" s="649"/>
      <c r="H146" s="649"/>
      <c r="I146" s="649"/>
      <c r="J146" s="649"/>
      <c r="K146" s="649"/>
      <c r="L146" s="225" t="s">
        <v>190</v>
      </c>
      <c r="M146" s="653">
        <v>5000</v>
      </c>
      <c r="N146" s="649"/>
      <c r="O146" s="649"/>
      <c r="P146" s="654" t="s">
        <v>189</v>
      </c>
      <c r="Q146" s="649"/>
      <c r="V146" s="233">
        <f>M146</f>
        <v>5000</v>
      </c>
      <c r="W146" s="234"/>
    </row>
    <row r="147" spans="1:23" x14ac:dyDescent="0.6">
      <c r="A147" s="224" t="s">
        <v>18</v>
      </c>
      <c r="B147" s="224" t="s">
        <v>18</v>
      </c>
      <c r="C147" s="224" t="s">
        <v>18</v>
      </c>
      <c r="D147" s="652" t="s">
        <v>46</v>
      </c>
      <c r="E147" s="649"/>
      <c r="F147" s="649"/>
      <c r="G147" s="649"/>
      <c r="H147" s="649"/>
      <c r="I147" s="649"/>
      <c r="J147" s="649"/>
      <c r="K147" s="649"/>
      <c r="L147" s="225" t="s">
        <v>18</v>
      </c>
      <c r="M147" s="666" t="s">
        <v>18</v>
      </c>
      <c r="N147" s="649"/>
      <c r="O147" s="649"/>
      <c r="P147" s="654" t="s">
        <v>18</v>
      </c>
      <c r="Q147" s="649"/>
      <c r="V147" s="233"/>
      <c r="W147" s="234"/>
    </row>
    <row r="148" spans="1:23" x14ac:dyDescent="0.6">
      <c r="A148" s="224" t="s">
        <v>18</v>
      </c>
      <c r="B148" s="224" t="s">
        <v>18</v>
      </c>
      <c r="C148" s="224" t="s">
        <v>18</v>
      </c>
      <c r="D148" s="224" t="s">
        <v>18</v>
      </c>
      <c r="E148" s="663" t="s">
        <v>74</v>
      </c>
      <c r="F148" s="649"/>
      <c r="G148" s="649"/>
      <c r="H148" s="649"/>
      <c r="I148" s="649"/>
      <c r="J148" s="649"/>
      <c r="K148" s="649"/>
      <c r="L148" s="226" t="s">
        <v>190</v>
      </c>
      <c r="M148" s="664">
        <v>2000</v>
      </c>
      <c r="N148" s="649"/>
      <c r="O148" s="649"/>
      <c r="P148" s="665" t="s">
        <v>189</v>
      </c>
      <c r="Q148" s="649"/>
      <c r="V148" s="233">
        <f>M148</f>
        <v>2000</v>
      </c>
      <c r="W148" s="234"/>
    </row>
    <row r="149" spans="1:23" x14ac:dyDescent="0.6">
      <c r="A149" s="224" t="s">
        <v>18</v>
      </c>
      <c r="B149" s="224" t="s">
        <v>18</v>
      </c>
      <c r="C149" s="224" t="s">
        <v>18</v>
      </c>
      <c r="D149" s="224" t="s">
        <v>18</v>
      </c>
      <c r="E149" s="663" t="s">
        <v>107</v>
      </c>
      <c r="F149" s="649"/>
      <c r="G149" s="649"/>
      <c r="H149" s="649"/>
      <c r="I149" s="649"/>
      <c r="J149" s="649"/>
      <c r="K149" s="649"/>
      <c r="L149" s="226" t="s">
        <v>190</v>
      </c>
      <c r="M149" s="664">
        <v>198000</v>
      </c>
      <c r="N149" s="649"/>
      <c r="O149" s="649"/>
      <c r="P149" s="665" t="s">
        <v>189</v>
      </c>
      <c r="Q149" s="649"/>
      <c r="V149" s="233"/>
      <c r="W149" s="234">
        <f>M149</f>
        <v>198000</v>
      </c>
    </row>
    <row r="150" spans="1:23" x14ac:dyDescent="0.6">
      <c r="A150" s="224" t="s">
        <v>18</v>
      </c>
      <c r="B150" s="224" t="s">
        <v>18</v>
      </c>
      <c r="C150" s="224" t="s">
        <v>18</v>
      </c>
      <c r="D150" s="224" t="s">
        <v>18</v>
      </c>
      <c r="E150" s="663" t="s">
        <v>116</v>
      </c>
      <c r="F150" s="649"/>
      <c r="G150" s="649"/>
      <c r="H150" s="649"/>
      <c r="I150" s="649"/>
      <c r="J150" s="649"/>
      <c r="K150" s="649"/>
      <c r="L150" s="226" t="s">
        <v>190</v>
      </c>
      <c r="M150" s="664">
        <v>3000</v>
      </c>
      <c r="N150" s="649"/>
      <c r="O150" s="649"/>
      <c r="P150" s="665" t="s">
        <v>189</v>
      </c>
      <c r="Q150" s="649"/>
      <c r="V150" s="233">
        <f>M150</f>
        <v>3000</v>
      </c>
      <c r="W150" s="234"/>
    </row>
    <row r="151" spans="1:23" x14ac:dyDescent="0.6">
      <c r="A151" s="224" t="s">
        <v>18</v>
      </c>
      <c r="B151" s="224" t="s">
        <v>18</v>
      </c>
      <c r="C151" s="224" t="s">
        <v>18</v>
      </c>
      <c r="D151" s="224" t="s">
        <v>18</v>
      </c>
      <c r="E151" s="663" t="s">
        <v>119</v>
      </c>
      <c r="F151" s="649"/>
      <c r="G151" s="649"/>
      <c r="H151" s="649"/>
      <c r="I151" s="649"/>
      <c r="J151" s="649"/>
      <c r="K151" s="649"/>
      <c r="L151" s="226" t="s">
        <v>190</v>
      </c>
      <c r="M151" s="664">
        <v>1000</v>
      </c>
      <c r="N151" s="649"/>
      <c r="O151" s="649"/>
      <c r="P151" s="665" t="s">
        <v>189</v>
      </c>
      <c r="Q151" s="649"/>
      <c r="V151" s="233">
        <f>M151</f>
        <v>1000</v>
      </c>
      <c r="W151" s="234"/>
    </row>
    <row r="152" spans="1:23" x14ac:dyDescent="0.6">
      <c r="A152" s="224" t="s">
        <v>18</v>
      </c>
      <c r="B152" s="224" t="s">
        <v>18</v>
      </c>
      <c r="C152" s="224" t="s">
        <v>18</v>
      </c>
      <c r="D152" s="652" t="s">
        <v>133</v>
      </c>
      <c r="E152" s="649"/>
      <c r="F152" s="649"/>
      <c r="G152" s="649"/>
      <c r="H152" s="649"/>
      <c r="I152" s="649"/>
      <c r="J152" s="649"/>
      <c r="K152" s="649"/>
      <c r="L152" s="225" t="s">
        <v>190</v>
      </c>
      <c r="M152" s="653">
        <v>5000</v>
      </c>
      <c r="N152" s="649"/>
      <c r="O152" s="649"/>
      <c r="P152" s="654" t="s">
        <v>189</v>
      </c>
      <c r="Q152" s="649"/>
      <c r="V152" s="233">
        <f>M152</f>
        <v>5000</v>
      </c>
      <c r="W152" s="234"/>
    </row>
    <row r="153" spans="1:23" x14ac:dyDescent="0.6">
      <c r="A153" s="224" t="s">
        <v>18</v>
      </c>
      <c r="B153" s="224" t="s">
        <v>18</v>
      </c>
      <c r="C153" s="221" t="s">
        <v>18</v>
      </c>
      <c r="D153" s="648" t="s">
        <v>134</v>
      </c>
      <c r="E153" s="649"/>
      <c r="F153" s="649"/>
      <c r="G153" s="649"/>
      <c r="H153" s="649"/>
      <c r="I153" s="649"/>
      <c r="J153" s="649"/>
      <c r="K153" s="649"/>
      <c r="L153" s="222" t="s">
        <v>13</v>
      </c>
      <c r="M153" s="650">
        <v>622760</v>
      </c>
      <c r="N153" s="649"/>
      <c r="O153" s="649"/>
      <c r="P153" s="651" t="s">
        <v>189</v>
      </c>
      <c r="Q153" s="649"/>
      <c r="V153" s="233"/>
      <c r="W153" s="234"/>
    </row>
    <row r="154" spans="1:23" x14ac:dyDescent="0.6">
      <c r="A154" s="224" t="s">
        <v>18</v>
      </c>
      <c r="B154" s="224" t="s">
        <v>18</v>
      </c>
      <c r="C154" s="224" t="s">
        <v>18</v>
      </c>
      <c r="D154" s="652" t="s">
        <v>140</v>
      </c>
      <c r="E154" s="649"/>
      <c r="F154" s="649"/>
      <c r="G154" s="649"/>
      <c r="H154" s="649"/>
      <c r="I154" s="649"/>
      <c r="J154" s="649"/>
      <c r="K154" s="649"/>
      <c r="L154" s="225" t="s">
        <v>190</v>
      </c>
      <c r="M154" s="653">
        <v>617760</v>
      </c>
      <c r="N154" s="649"/>
      <c r="O154" s="649"/>
      <c r="P154" s="654" t="s">
        <v>189</v>
      </c>
      <c r="Q154" s="649"/>
      <c r="V154" s="233"/>
      <c r="W154" s="234">
        <f>M154</f>
        <v>617760</v>
      </c>
    </row>
    <row r="155" spans="1:23" x14ac:dyDescent="0.6">
      <c r="A155" s="224" t="s">
        <v>18</v>
      </c>
      <c r="B155" s="224" t="s">
        <v>18</v>
      </c>
      <c r="C155" s="224" t="s">
        <v>18</v>
      </c>
      <c r="D155" s="652" t="s">
        <v>136</v>
      </c>
      <c r="E155" s="649"/>
      <c r="F155" s="649"/>
      <c r="G155" s="649"/>
      <c r="H155" s="649"/>
      <c r="I155" s="649"/>
      <c r="J155" s="649"/>
      <c r="K155" s="649"/>
      <c r="L155" s="225" t="s">
        <v>190</v>
      </c>
      <c r="M155" s="653">
        <v>5000</v>
      </c>
      <c r="N155" s="649"/>
      <c r="O155" s="649"/>
      <c r="P155" s="654" t="s">
        <v>189</v>
      </c>
      <c r="Q155" s="649"/>
      <c r="V155" s="233">
        <f>M155</f>
        <v>5000</v>
      </c>
      <c r="W155" s="234"/>
    </row>
    <row r="156" spans="1:23" x14ac:dyDescent="0.6">
      <c r="A156" s="224" t="s">
        <v>18</v>
      </c>
      <c r="B156" s="224" t="s">
        <v>18</v>
      </c>
      <c r="C156" s="221" t="s">
        <v>18</v>
      </c>
      <c r="D156" s="648" t="s">
        <v>145</v>
      </c>
      <c r="E156" s="649"/>
      <c r="F156" s="649"/>
      <c r="G156" s="649"/>
      <c r="H156" s="649"/>
      <c r="I156" s="649"/>
      <c r="J156" s="649"/>
      <c r="K156" s="649"/>
      <c r="L156" s="222" t="s">
        <v>13</v>
      </c>
      <c r="M156" s="650">
        <v>9000</v>
      </c>
      <c r="N156" s="649"/>
      <c r="O156" s="649"/>
      <c r="P156" s="651" t="s">
        <v>189</v>
      </c>
      <c r="Q156" s="649"/>
      <c r="V156" s="233"/>
      <c r="W156" s="234"/>
    </row>
    <row r="157" spans="1:23" x14ac:dyDescent="0.6">
      <c r="A157" s="224" t="s">
        <v>18</v>
      </c>
      <c r="B157" s="224" t="s">
        <v>18</v>
      </c>
      <c r="C157" s="224" t="s">
        <v>18</v>
      </c>
      <c r="D157" s="652" t="s">
        <v>147</v>
      </c>
      <c r="E157" s="649"/>
      <c r="F157" s="649"/>
      <c r="G157" s="649"/>
      <c r="H157" s="649"/>
      <c r="I157" s="649"/>
      <c r="J157" s="649"/>
      <c r="K157" s="649"/>
      <c r="L157" s="225" t="s">
        <v>190</v>
      </c>
      <c r="M157" s="653">
        <v>9000</v>
      </c>
      <c r="N157" s="649"/>
      <c r="O157" s="649"/>
      <c r="P157" s="654" t="s">
        <v>189</v>
      </c>
      <c r="Q157" s="649"/>
      <c r="V157" s="233">
        <f>M157</f>
        <v>9000</v>
      </c>
      <c r="W157" s="234"/>
    </row>
    <row r="158" spans="1:23" x14ac:dyDescent="0.6">
      <c r="A158" s="224" t="s">
        <v>18</v>
      </c>
      <c r="B158" s="224" t="s">
        <v>18</v>
      </c>
      <c r="C158" s="648" t="s">
        <v>150</v>
      </c>
      <c r="D158" s="649"/>
      <c r="E158" s="649"/>
      <c r="F158" s="649"/>
      <c r="G158" s="649"/>
      <c r="H158" s="649"/>
      <c r="I158" s="649"/>
      <c r="J158" s="649"/>
      <c r="K158" s="649"/>
      <c r="L158" s="222" t="s">
        <v>13</v>
      </c>
      <c r="M158" s="650">
        <v>284400</v>
      </c>
      <c r="N158" s="649"/>
      <c r="O158" s="649"/>
      <c r="P158" s="651" t="s">
        <v>189</v>
      </c>
      <c r="Q158" s="649"/>
      <c r="V158" s="233"/>
      <c r="W158" s="234"/>
    </row>
    <row r="159" spans="1:23" x14ac:dyDescent="0.6">
      <c r="A159" s="224" t="s">
        <v>18</v>
      </c>
      <c r="B159" s="224" t="s">
        <v>18</v>
      </c>
      <c r="C159" s="221" t="s">
        <v>18</v>
      </c>
      <c r="D159" s="648" t="s">
        <v>151</v>
      </c>
      <c r="E159" s="649"/>
      <c r="F159" s="649"/>
      <c r="G159" s="649"/>
      <c r="H159" s="649"/>
      <c r="I159" s="649"/>
      <c r="J159" s="649"/>
      <c r="K159" s="649"/>
      <c r="L159" s="222" t="s">
        <v>13</v>
      </c>
      <c r="M159" s="650">
        <v>31400</v>
      </c>
      <c r="N159" s="649"/>
      <c r="O159" s="649"/>
      <c r="P159" s="651" t="s">
        <v>189</v>
      </c>
      <c r="Q159" s="649"/>
      <c r="V159" s="233"/>
      <c r="W159" s="234"/>
    </row>
    <row r="160" spans="1:23" x14ac:dyDescent="0.6">
      <c r="A160" s="224" t="s">
        <v>18</v>
      </c>
      <c r="B160" s="224" t="s">
        <v>18</v>
      </c>
      <c r="C160" s="224" t="s">
        <v>18</v>
      </c>
      <c r="D160" s="652" t="s">
        <v>152</v>
      </c>
      <c r="E160" s="649"/>
      <c r="F160" s="649"/>
      <c r="G160" s="649"/>
      <c r="H160" s="649"/>
      <c r="I160" s="649"/>
      <c r="J160" s="649"/>
      <c r="K160" s="649"/>
      <c r="L160" s="225" t="s">
        <v>18</v>
      </c>
      <c r="M160" s="666" t="s">
        <v>18</v>
      </c>
      <c r="N160" s="649"/>
      <c r="O160" s="649"/>
      <c r="P160" s="654" t="s">
        <v>18</v>
      </c>
      <c r="Q160" s="649"/>
      <c r="V160" s="233"/>
      <c r="W160" s="234"/>
    </row>
    <row r="161" spans="1:24" x14ac:dyDescent="0.6">
      <c r="A161" s="224" t="s">
        <v>18</v>
      </c>
      <c r="B161" s="224" t="s">
        <v>18</v>
      </c>
      <c r="C161" s="224" t="s">
        <v>18</v>
      </c>
      <c r="D161" s="224" t="s">
        <v>18</v>
      </c>
      <c r="E161" s="663" t="s">
        <v>153</v>
      </c>
      <c r="F161" s="649"/>
      <c r="G161" s="649"/>
      <c r="H161" s="649"/>
      <c r="I161" s="649"/>
      <c r="J161" s="649"/>
      <c r="K161" s="649"/>
      <c r="L161" s="226" t="s">
        <v>190</v>
      </c>
      <c r="M161" s="664">
        <v>9900</v>
      </c>
      <c r="N161" s="649"/>
      <c r="O161" s="649"/>
      <c r="P161" s="665" t="s">
        <v>189</v>
      </c>
      <c r="Q161" s="649"/>
      <c r="V161" s="233"/>
      <c r="W161" s="234">
        <f>M161</f>
        <v>9900</v>
      </c>
    </row>
    <row r="162" spans="1:24" x14ac:dyDescent="0.6">
      <c r="A162" s="224" t="s">
        <v>18</v>
      </c>
      <c r="B162" s="224" t="s">
        <v>18</v>
      </c>
      <c r="C162" s="224" t="s">
        <v>18</v>
      </c>
      <c r="D162" s="224" t="s">
        <v>18</v>
      </c>
      <c r="E162" s="663" t="s">
        <v>155</v>
      </c>
      <c r="F162" s="649"/>
      <c r="G162" s="649"/>
      <c r="H162" s="649"/>
      <c r="I162" s="649"/>
      <c r="J162" s="649"/>
      <c r="K162" s="649"/>
      <c r="L162" s="226" t="s">
        <v>190</v>
      </c>
      <c r="M162" s="664">
        <v>5500</v>
      </c>
      <c r="N162" s="649"/>
      <c r="O162" s="649"/>
      <c r="P162" s="665" t="s">
        <v>189</v>
      </c>
      <c r="Q162" s="649"/>
      <c r="V162" s="233"/>
      <c r="W162" s="234">
        <f>M162</f>
        <v>5500</v>
      </c>
    </row>
    <row r="163" spans="1:24" x14ac:dyDescent="0.6">
      <c r="A163" s="224" t="s">
        <v>18</v>
      </c>
      <c r="B163" s="224" t="s">
        <v>18</v>
      </c>
      <c r="C163" s="224" t="s">
        <v>18</v>
      </c>
      <c r="D163" s="652" t="s">
        <v>156</v>
      </c>
      <c r="E163" s="649"/>
      <c r="F163" s="649"/>
      <c r="G163" s="649"/>
      <c r="H163" s="649"/>
      <c r="I163" s="649"/>
      <c r="J163" s="649"/>
      <c r="K163" s="649"/>
      <c r="L163" s="225" t="s">
        <v>18</v>
      </c>
      <c r="M163" s="666" t="s">
        <v>18</v>
      </c>
      <c r="N163" s="649"/>
      <c r="O163" s="649"/>
      <c r="P163" s="654" t="s">
        <v>18</v>
      </c>
      <c r="Q163" s="649"/>
      <c r="V163" s="233"/>
      <c r="W163" s="234"/>
    </row>
    <row r="164" spans="1:24" x14ac:dyDescent="0.6">
      <c r="A164" s="224" t="s">
        <v>18</v>
      </c>
      <c r="B164" s="224" t="s">
        <v>18</v>
      </c>
      <c r="C164" s="224" t="s">
        <v>18</v>
      </c>
      <c r="D164" s="224" t="s">
        <v>18</v>
      </c>
      <c r="E164" s="663" t="s">
        <v>157</v>
      </c>
      <c r="F164" s="649"/>
      <c r="G164" s="649"/>
      <c r="H164" s="649"/>
      <c r="I164" s="649"/>
      <c r="J164" s="649"/>
      <c r="K164" s="649"/>
      <c r="L164" s="226" t="s">
        <v>190</v>
      </c>
      <c r="M164" s="664">
        <v>16000</v>
      </c>
      <c r="N164" s="649"/>
      <c r="O164" s="649"/>
      <c r="P164" s="665" t="s">
        <v>189</v>
      </c>
      <c r="Q164" s="649"/>
      <c r="V164" s="233"/>
      <c r="W164" s="234">
        <f>M164</f>
        <v>16000</v>
      </c>
    </row>
    <row r="165" spans="1:24" x14ac:dyDescent="0.6">
      <c r="A165" s="224" t="s">
        <v>18</v>
      </c>
      <c r="B165" s="224" t="s">
        <v>18</v>
      </c>
      <c r="C165" s="221" t="s">
        <v>18</v>
      </c>
      <c r="D165" s="648" t="s">
        <v>165</v>
      </c>
      <c r="E165" s="649"/>
      <c r="F165" s="649"/>
      <c r="G165" s="649"/>
      <c r="H165" s="649"/>
      <c r="I165" s="649"/>
      <c r="J165" s="649"/>
      <c r="K165" s="649"/>
      <c r="L165" s="222" t="s">
        <v>13</v>
      </c>
      <c r="M165" s="650">
        <v>253000</v>
      </c>
      <c r="N165" s="649"/>
      <c r="O165" s="649"/>
      <c r="P165" s="651" t="s">
        <v>189</v>
      </c>
      <c r="Q165" s="649"/>
      <c r="V165" s="233"/>
      <c r="W165" s="234"/>
    </row>
    <row r="166" spans="1:24" x14ac:dyDescent="0.6">
      <c r="A166" s="224" t="s">
        <v>18</v>
      </c>
      <c r="B166" s="224" t="s">
        <v>18</v>
      </c>
      <c r="C166" s="224" t="s">
        <v>18</v>
      </c>
      <c r="D166" s="652" t="s">
        <v>172</v>
      </c>
      <c r="E166" s="649"/>
      <c r="F166" s="649"/>
      <c r="G166" s="649"/>
      <c r="H166" s="649"/>
      <c r="I166" s="649"/>
      <c r="J166" s="649"/>
      <c r="K166" s="649"/>
      <c r="L166" s="225" t="s">
        <v>18</v>
      </c>
      <c r="M166" s="666" t="s">
        <v>18</v>
      </c>
      <c r="N166" s="649"/>
      <c r="O166" s="649"/>
      <c r="P166" s="654" t="s">
        <v>18</v>
      </c>
      <c r="Q166" s="649"/>
      <c r="V166" s="233"/>
      <c r="W166" s="234"/>
    </row>
    <row r="167" spans="1:24" x14ac:dyDescent="0.6">
      <c r="A167" s="224" t="s">
        <v>18</v>
      </c>
      <c r="B167" s="224" t="s">
        <v>18</v>
      </c>
      <c r="C167" s="224" t="s">
        <v>18</v>
      </c>
      <c r="D167" s="224" t="s">
        <v>18</v>
      </c>
      <c r="E167" s="663" t="s">
        <v>175</v>
      </c>
      <c r="F167" s="649"/>
      <c r="G167" s="649"/>
      <c r="H167" s="649"/>
      <c r="I167" s="649"/>
      <c r="J167" s="649"/>
      <c r="K167" s="649"/>
      <c r="L167" s="226" t="s">
        <v>190</v>
      </c>
      <c r="M167" s="664">
        <v>253000</v>
      </c>
      <c r="N167" s="649"/>
      <c r="O167" s="649"/>
      <c r="P167" s="665" t="s">
        <v>189</v>
      </c>
      <c r="Q167" s="649"/>
      <c r="V167" s="233"/>
      <c r="W167" s="234">
        <f>M167</f>
        <v>253000</v>
      </c>
    </row>
    <row r="168" spans="1:24" x14ac:dyDescent="0.6">
      <c r="A168" s="224" t="s">
        <v>18</v>
      </c>
      <c r="B168" s="224" t="s">
        <v>18</v>
      </c>
      <c r="C168" s="648" t="s">
        <v>181</v>
      </c>
      <c r="D168" s="649"/>
      <c r="E168" s="649"/>
      <c r="F168" s="649"/>
      <c r="G168" s="649"/>
      <c r="H168" s="649"/>
      <c r="I168" s="649"/>
      <c r="J168" s="649"/>
      <c r="K168" s="649"/>
      <c r="L168" s="222" t="s">
        <v>13</v>
      </c>
      <c r="M168" s="650">
        <v>1068000</v>
      </c>
      <c r="N168" s="649"/>
      <c r="O168" s="649"/>
      <c r="P168" s="651" t="s">
        <v>189</v>
      </c>
      <c r="Q168" s="649"/>
      <c r="V168" s="233"/>
      <c r="W168" s="234"/>
    </row>
    <row r="169" spans="1:24" x14ac:dyDescent="0.6">
      <c r="A169" s="224" t="s">
        <v>18</v>
      </c>
      <c r="B169" s="224" t="s">
        <v>18</v>
      </c>
      <c r="C169" s="221" t="s">
        <v>18</v>
      </c>
      <c r="D169" s="648" t="s">
        <v>182</v>
      </c>
      <c r="E169" s="649"/>
      <c r="F169" s="649"/>
      <c r="G169" s="649"/>
      <c r="H169" s="649"/>
      <c r="I169" s="649"/>
      <c r="J169" s="649"/>
      <c r="K169" s="649"/>
      <c r="L169" s="222" t="s">
        <v>13</v>
      </c>
      <c r="M169" s="650">
        <v>1068000</v>
      </c>
      <c r="N169" s="649"/>
      <c r="O169" s="649"/>
      <c r="P169" s="651" t="s">
        <v>189</v>
      </c>
      <c r="Q169" s="649"/>
      <c r="V169" s="233"/>
      <c r="W169" s="234"/>
    </row>
    <row r="170" spans="1:24" x14ac:dyDescent="0.6">
      <c r="A170" s="224" t="s">
        <v>18</v>
      </c>
      <c r="B170" s="224" t="s">
        <v>18</v>
      </c>
      <c r="C170" s="224" t="s">
        <v>18</v>
      </c>
      <c r="D170" s="652" t="s">
        <v>184</v>
      </c>
      <c r="E170" s="649"/>
      <c r="F170" s="649"/>
      <c r="G170" s="649"/>
      <c r="H170" s="649"/>
      <c r="I170" s="649"/>
      <c r="J170" s="649"/>
      <c r="K170" s="649"/>
      <c r="L170" s="225" t="s">
        <v>190</v>
      </c>
      <c r="M170" s="653">
        <v>1068000</v>
      </c>
      <c r="N170" s="649"/>
      <c r="O170" s="649"/>
      <c r="P170" s="654" t="s">
        <v>189</v>
      </c>
      <c r="Q170" s="649"/>
      <c r="V170" s="233"/>
      <c r="W170" s="234">
        <f>M170</f>
        <v>1068000</v>
      </c>
    </row>
    <row r="171" spans="1:24" x14ac:dyDescent="0.6">
      <c r="A171" s="221" t="s">
        <v>18</v>
      </c>
      <c r="B171" s="648" t="s">
        <v>199</v>
      </c>
      <c r="C171" s="649"/>
      <c r="D171" s="649"/>
      <c r="E171" s="649"/>
      <c r="F171" s="649"/>
      <c r="G171" s="649"/>
      <c r="H171" s="649"/>
      <c r="I171" s="649"/>
      <c r="J171" s="649"/>
      <c r="K171" s="649"/>
      <c r="L171" s="222" t="s">
        <v>13</v>
      </c>
      <c r="M171" s="650">
        <v>54000</v>
      </c>
      <c r="N171" s="649"/>
      <c r="O171" s="649"/>
      <c r="P171" s="651" t="s">
        <v>189</v>
      </c>
      <c r="Q171" s="649"/>
      <c r="V171" s="233"/>
      <c r="W171" s="234"/>
      <c r="X171" s="223">
        <f>SUM(V172:W178)</f>
        <v>54000</v>
      </c>
    </row>
    <row r="172" spans="1:24" x14ac:dyDescent="0.6">
      <c r="A172" s="224" t="s">
        <v>18</v>
      </c>
      <c r="B172" s="224" t="s">
        <v>18</v>
      </c>
      <c r="C172" s="648" t="s">
        <v>38</v>
      </c>
      <c r="D172" s="649"/>
      <c r="E172" s="649"/>
      <c r="F172" s="649"/>
      <c r="G172" s="649"/>
      <c r="H172" s="649"/>
      <c r="I172" s="649"/>
      <c r="J172" s="649"/>
      <c r="K172" s="649"/>
      <c r="L172" s="222" t="s">
        <v>13</v>
      </c>
      <c r="M172" s="650">
        <v>54000</v>
      </c>
      <c r="N172" s="649"/>
      <c r="O172" s="649"/>
      <c r="P172" s="651" t="s">
        <v>189</v>
      </c>
      <c r="Q172" s="649"/>
      <c r="V172" s="233"/>
      <c r="W172" s="234"/>
    </row>
    <row r="173" spans="1:24" x14ac:dyDescent="0.6">
      <c r="A173" s="224" t="s">
        <v>18</v>
      </c>
      <c r="B173" s="224" t="s">
        <v>18</v>
      </c>
      <c r="C173" s="221" t="s">
        <v>18</v>
      </c>
      <c r="D173" s="648" t="s">
        <v>43</v>
      </c>
      <c r="E173" s="649"/>
      <c r="F173" s="649"/>
      <c r="G173" s="649"/>
      <c r="H173" s="649"/>
      <c r="I173" s="649"/>
      <c r="J173" s="649"/>
      <c r="K173" s="649"/>
      <c r="L173" s="222" t="s">
        <v>13</v>
      </c>
      <c r="M173" s="650">
        <v>54000</v>
      </c>
      <c r="N173" s="649"/>
      <c r="O173" s="649"/>
      <c r="P173" s="651" t="s">
        <v>189</v>
      </c>
      <c r="Q173" s="649"/>
      <c r="V173" s="233"/>
      <c r="W173" s="234"/>
    </row>
    <row r="174" spans="1:24" x14ac:dyDescent="0.6">
      <c r="A174" s="224" t="s">
        <v>18</v>
      </c>
      <c r="B174" s="224" t="s">
        <v>18</v>
      </c>
      <c r="C174" s="224" t="s">
        <v>18</v>
      </c>
      <c r="D174" s="652" t="s">
        <v>46</v>
      </c>
      <c r="E174" s="649"/>
      <c r="F174" s="649"/>
      <c r="G174" s="649"/>
      <c r="H174" s="649"/>
      <c r="I174" s="649"/>
      <c r="J174" s="649"/>
      <c r="K174" s="649"/>
      <c r="L174" s="225" t="s">
        <v>18</v>
      </c>
      <c r="M174" s="666" t="s">
        <v>18</v>
      </c>
      <c r="N174" s="649"/>
      <c r="O174" s="649"/>
      <c r="P174" s="654" t="s">
        <v>18</v>
      </c>
      <c r="Q174" s="649"/>
      <c r="V174" s="233"/>
      <c r="W174" s="234"/>
    </row>
    <row r="175" spans="1:24" x14ac:dyDescent="0.6">
      <c r="A175" s="224" t="s">
        <v>18</v>
      </c>
      <c r="B175" s="224" t="s">
        <v>18</v>
      </c>
      <c r="C175" s="224" t="s">
        <v>18</v>
      </c>
      <c r="D175" s="224" t="s">
        <v>18</v>
      </c>
      <c r="E175" s="663" t="s">
        <v>93</v>
      </c>
      <c r="F175" s="649"/>
      <c r="G175" s="649"/>
      <c r="H175" s="649"/>
      <c r="I175" s="649"/>
      <c r="J175" s="649"/>
      <c r="K175" s="649"/>
      <c r="L175" s="226" t="s">
        <v>190</v>
      </c>
      <c r="M175" s="664">
        <v>42000</v>
      </c>
      <c r="N175" s="649"/>
      <c r="O175" s="649"/>
      <c r="P175" s="665" t="s">
        <v>189</v>
      </c>
      <c r="Q175" s="649"/>
      <c r="V175" s="233"/>
      <c r="W175" s="234">
        <f>M175</f>
        <v>42000</v>
      </c>
    </row>
    <row r="176" spans="1:24" x14ac:dyDescent="0.6">
      <c r="A176" s="224" t="s">
        <v>18</v>
      </c>
      <c r="B176" s="224" t="s">
        <v>18</v>
      </c>
      <c r="C176" s="224" t="s">
        <v>18</v>
      </c>
      <c r="D176" s="224" t="s">
        <v>18</v>
      </c>
      <c r="E176" s="663" t="s">
        <v>97</v>
      </c>
      <c r="F176" s="649"/>
      <c r="G176" s="649"/>
      <c r="H176" s="649"/>
      <c r="I176" s="649"/>
      <c r="J176" s="649"/>
      <c r="K176" s="649"/>
      <c r="L176" s="226" t="s">
        <v>190</v>
      </c>
      <c r="M176" s="664">
        <v>4000</v>
      </c>
      <c r="N176" s="649"/>
      <c r="O176" s="649"/>
      <c r="P176" s="665" t="s">
        <v>189</v>
      </c>
      <c r="Q176" s="649"/>
      <c r="V176" s="233"/>
      <c r="W176" s="234">
        <f>M176</f>
        <v>4000</v>
      </c>
    </row>
    <row r="177" spans="1:24" x14ac:dyDescent="0.6">
      <c r="A177" s="224" t="s">
        <v>18</v>
      </c>
      <c r="B177" s="224" t="s">
        <v>18</v>
      </c>
      <c r="C177" s="224" t="s">
        <v>18</v>
      </c>
      <c r="D177" s="224" t="s">
        <v>18</v>
      </c>
      <c r="E177" s="663" t="s">
        <v>118</v>
      </c>
      <c r="F177" s="649"/>
      <c r="G177" s="649"/>
      <c r="H177" s="649"/>
      <c r="I177" s="649"/>
      <c r="J177" s="649"/>
      <c r="K177" s="649"/>
      <c r="L177" s="226" t="s">
        <v>190</v>
      </c>
      <c r="M177" s="664">
        <v>3000</v>
      </c>
      <c r="N177" s="649"/>
      <c r="O177" s="649"/>
      <c r="P177" s="665" t="s">
        <v>189</v>
      </c>
      <c r="Q177" s="649"/>
      <c r="V177" s="233"/>
      <c r="W177" s="234">
        <f>M177</f>
        <v>3000</v>
      </c>
    </row>
    <row r="178" spans="1:24" x14ac:dyDescent="0.6">
      <c r="A178" s="224" t="s">
        <v>18</v>
      </c>
      <c r="B178" s="224" t="s">
        <v>18</v>
      </c>
      <c r="C178" s="224" t="s">
        <v>18</v>
      </c>
      <c r="D178" s="224" t="s">
        <v>18</v>
      </c>
      <c r="E178" s="663" t="s">
        <v>121</v>
      </c>
      <c r="F178" s="649"/>
      <c r="G178" s="649"/>
      <c r="H178" s="649"/>
      <c r="I178" s="649"/>
      <c r="J178" s="649"/>
      <c r="K178" s="649"/>
      <c r="L178" s="226" t="s">
        <v>190</v>
      </c>
      <c r="M178" s="664">
        <v>5000</v>
      </c>
      <c r="N178" s="649"/>
      <c r="O178" s="649"/>
      <c r="P178" s="665" t="s">
        <v>189</v>
      </c>
      <c r="Q178" s="649"/>
      <c r="V178" s="233"/>
      <c r="W178" s="234">
        <f>M178</f>
        <v>5000</v>
      </c>
    </row>
    <row r="179" spans="1:24" ht="18" customHeight="1" x14ac:dyDescent="0.6">
      <c r="A179" s="655" t="s">
        <v>9</v>
      </c>
      <c r="B179" s="649"/>
      <c r="C179" s="649"/>
      <c r="D179" s="649"/>
      <c r="E179" s="649"/>
      <c r="F179" s="649"/>
      <c r="G179" s="649"/>
      <c r="H179" s="649"/>
      <c r="I179" s="649"/>
      <c r="J179" s="649"/>
      <c r="K179" s="649"/>
      <c r="L179" s="649"/>
      <c r="M179" s="649"/>
      <c r="N179" s="649"/>
      <c r="O179" s="649"/>
      <c r="P179" s="649"/>
      <c r="Q179" s="649"/>
      <c r="V179" s="233"/>
      <c r="W179" s="234"/>
      <c r="X179" s="223">
        <f>SUM(V180:W200)</f>
        <v>308120</v>
      </c>
    </row>
    <row r="180" spans="1:24" x14ac:dyDescent="0.6">
      <c r="A180" s="221" t="s">
        <v>18</v>
      </c>
      <c r="B180" s="648" t="s">
        <v>200</v>
      </c>
      <c r="C180" s="649"/>
      <c r="D180" s="649"/>
      <c r="E180" s="649"/>
      <c r="F180" s="649"/>
      <c r="G180" s="649"/>
      <c r="H180" s="649"/>
      <c r="I180" s="649"/>
      <c r="J180" s="649"/>
      <c r="K180" s="649"/>
      <c r="L180" s="222" t="s">
        <v>13</v>
      </c>
      <c r="M180" s="650">
        <v>308120</v>
      </c>
      <c r="N180" s="649"/>
      <c r="O180" s="649"/>
      <c r="P180" s="651" t="s">
        <v>189</v>
      </c>
      <c r="Q180" s="649"/>
      <c r="V180" s="233"/>
      <c r="W180" s="234"/>
    </row>
    <row r="181" spans="1:24" x14ac:dyDescent="0.6">
      <c r="A181" s="224" t="s">
        <v>18</v>
      </c>
      <c r="B181" s="224" t="s">
        <v>18</v>
      </c>
      <c r="C181" s="648" t="s">
        <v>38</v>
      </c>
      <c r="D181" s="649"/>
      <c r="E181" s="649"/>
      <c r="F181" s="649"/>
      <c r="G181" s="649"/>
      <c r="H181" s="649"/>
      <c r="I181" s="649"/>
      <c r="J181" s="649"/>
      <c r="K181" s="649"/>
      <c r="L181" s="222" t="s">
        <v>13</v>
      </c>
      <c r="M181" s="650">
        <v>263120</v>
      </c>
      <c r="N181" s="649"/>
      <c r="O181" s="649"/>
      <c r="P181" s="651" t="s">
        <v>189</v>
      </c>
      <c r="Q181" s="649"/>
      <c r="V181" s="233"/>
      <c r="W181" s="234"/>
    </row>
    <row r="182" spans="1:24" x14ac:dyDescent="0.6">
      <c r="A182" s="224" t="s">
        <v>18</v>
      </c>
      <c r="B182" s="224" t="s">
        <v>18</v>
      </c>
      <c r="C182" s="221" t="s">
        <v>18</v>
      </c>
      <c r="D182" s="648" t="s">
        <v>43</v>
      </c>
      <c r="E182" s="649"/>
      <c r="F182" s="649"/>
      <c r="G182" s="649"/>
      <c r="H182" s="649"/>
      <c r="I182" s="649"/>
      <c r="J182" s="649"/>
      <c r="K182" s="649"/>
      <c r="L182" s="222" t="s">
        <v>13</v>
      </c>
      <c r="M182" s="650">
        <v>263120</v>
      </c>
      <c r="N182" s="649"/>
      <c r="O182" s="649"/>
      <c r="P182" s="651" t="s">
        <v>189</v>
      </c>
      <c r="Q182" s="649"/>
      <c r="V182" s="233"/>
      <c r="W182" s="234"/>
    </row>
    <row r="183" spans="1:24" x14ac:dyDescent="0.6">
      <c r="A183" s="224" t="s">
        <v>18</v>
      </c>
      <c r="B183" s="224" t="s">
        <v>18</v>
      </c>
      <c r="C183" s="224" t="s">
        <v>18</v>
      </c>
      <c r="D183" s="652" t="s">
        <v>46</v>
      </c>
      <c r="E183" s="649"/>
      <c r="F183" s="649"/>
      <c r="G183" s="649"/>
      <c r="H183" s="649"/>
      <c r="I183" s="649"/>
      <c r="J183" s="649"/>
      <c r="K183" s="649"/>
      <c r="L183" s="225" t="s">
        <v>18</v>
      </c>
      <c r="M183" s="666" t="s">
        <v>18</v>
      </c>
      <c r="N183" s="649"/>
      <c r="O183" s="649"/>
      <c r="P183" s="654" t="s">
        <v>18</v>
      </c>
      <c r="Q183" s="649"/>
      <c r="V183" s="233"/>
      <c r="W183" s="234"/>
    </row>
    <row r="184" spans="1:24" x14ac:dyDescent="0.6">
      <c r="A184" s="224" t="s">
        <v>18</v>
      </c>
      <c r="B184" s="224" t="s">
        <v>18</v>
      </c>
      <c r="C184" s="224" t="s">
        <v>18</v>
      </c>
      <c r="D184" s="224" t="s">
        <v>18</v>
      </c>
      <c r="E184" s="663" t="s">
        <v>59</v>
      </c>
      <c r="F184" s="649"/>
      <c r="G184" s="649"/>
      <c r="H184" s="649"/>
      <c r="I184" s="649"/>
      <c r="J184" s="649"/>
      <c r="K184" s="649"/>
      <c r="L184" s="226" t="s">
        <v>190</v>
      </c>
      <c r="M184" s="664">
        <v>3000</v>
      </c>
      <c r="N184" s="649"/>
      <c r="O184" s="649"/>
      <c r="P184" s="665" t="s">
        <v>189</v>
      </c>
      <c r="Q184" s="649"/>
      <c r="V184" s="233">
        <f>M184</f>
        <v>3000</v>
      </c>
      <c r="W184" s="234"/>
    </row>
    <row r="185" spans="1:24" x14ac:dyDescent="0.6">
      <c r="A185" s="224" t="s">
        <v>18</v>
      </c>
      <c r="B185" s="224" t="s">
        <v>18</v>
      </c>
      <c r="C185" s="224" t="s">
        <v>18</v>
      </c>
      <c r="D185" s="224" t="s">
        <v>18</v>
      </c>
      <c r="E185" s="663" t="s">
        <v>67</v>
      </c>
      <c r="F185" s="649"/>
      <c r="G185" s="649"/>
      <c r="H185" s="649"/>
      <c r="I185" s="649"/>
      <c r="J185" s="649"/>
      <c r="K185" s="649"/>
      <c r="L185" s="226" t="s">
        <v>190</v>
      </c>
      <c r="M185" s="664">
        <v>10000</v>
      </c>
      <c r="N185" s="649"/>
      <c r="O185" s="649"/>
      <c r="P185" s="665" t="s">
        <v>189</v>
      </c>
      <c r="Q185" s="649"/>
      <c r="V185" s="233">
        <f t="shared" ref="V185:V195" si="6">M185</f>
        <v>10000</v>
      </c>
      <c r="W185" s="234"/>
    </row>
    <row r="186" spans="1:24" x14ac:dyDescent="0.6">
      <c r="A186" s="224" t="s">
        <v>18</v>
      </c>
      <c r="B186" s="224" t="s">
        <v>18</v>
      </c>
      <c r="C186" s="224" t="s">
        <v>18</v>
      </c>
      <c r="D186" s="224" t="s">
        <v>18</v>
      </c>
      <c r="E186" s="663" t="s">
        <v>72</v>
      </c>
      <c r="F186" s="649"/>
      <c r="G186" s="649"/>
      <c r="H186" s="649"/>
      <c r="I186" s="649"/>
      <c r="J186" s="649"/>
      <c r="K186" s="649"/>
      <c r="L186" s="226" t="s">
        <v>190</v>
      </c>
      <c r="M186" s="664">
        <v>20000</v>
      </c>
      <c r="N186" s="649"/>
      <c r="O186" s="649"/>
      <c r="P186" s="665" t="s">
        <v>189</v>
      </c>
      <c r="Q186" s="649"/>
      <c r="V186" s="233"/>
      <c r="W186" s="234">
        <f>M186</f>
        <v>20000</v>
      </c>
    </row>
    <row r="187" spans="1:24" x14ac:dyDescent="0.6">
      <c r="A187" s="224" t="s">
        <v>18</v>
      </c>
      <c r="B187" s="224" t="s">
        <v>18</v>
      </c>
      <c r="C187" s="224" t="s">
        <v>18</v>
      </c>
      <c r="D187" s="224" t="s">
        <v>18</v>
      </c>
      <c r="E187" s="663" t="s">
        <v>73</v>
      </c>
      <c r="F187" s="649"/>
      <c r="G187" s="649"/>
      <c r="H187" s="649"/>
      <c r="I187" s="649"/>
      <c r="J187" s="649"/>
      <c r="K187" s="649"/>
      <c r="L187" s="226" t="s">
        <v>190</v>
      </c>
      <c r="M187" s="664">
        <v>5000</v>
      </c>
      <c r="N187" s="649"/>
      <c r="O187" s="649"/>
      <c r="P187" s="665" t="s">
        <v>189</v>
      </c>
      <c r="Q187" s="649"/>
      <c r="V187" s="233">
        <f t="shared" si="6"/>
        <v>5000</v>
      </c>
      <c r="W187" s="234"/>
    </row>
    <row r="188" spans="1:24" x14ac:dyDescent="0.6">
      <c r="A188" s="224" t="s">
        <v>18</v>
      </c>
      <c r="B188" s="224" t="s">
        <v>18</v>
      </c>
      <c r="C188" s="224" t="s">
        <v>18</v>
      </c>
      <c r="D188" s="224" t="s">
        <v>18</v>
      </c>
      <c r="E188" s="663" t="s">
        <v>80</v>
      </c>
      <c r="F188" s="649"/>
      <c r="G188" s="649"/>
      <c r="H188" s="649"/>
      <c r="I188" s="649"/>
      <c r="J188" s="649"/>
      <c r="K188" s="649"/>
      <c r="L188" s="226" t="s">
        <v>190</v>
      </c>
      <c r="M188" s="664">
        <v>5000</v>
      </c>
      <c r="N188" s="649"/>
      <c r="O188" s="649"/>
      <c r="P188" s="665" t="s">
        <v>189</v>
      </c>
      <c r="Q188" s="649"/>
      <c r="V188" s="233">
        <f t="shared" si="6"/>
        <v>5000</v>
      </c>
      <c r="W188" s="234"/>
    </row>
    <row r="189" spans="1:24" x14ac:dyDescent="0.6">
      <c r="A189" s="224" t="s">
        <v>18</v>
      </c>
      <c r="B189" s="224" t="s">
        <v>18</v>
      </c>
      <c r="C189" s="224" t="s">
        <v>18</v>
      </c>
      <c r="D189" s="224" t="s">
        <v>18</v>
      </c>
      <c r="E189" s="663" t="s">
        <v>88</v>
      </c>
      <c r="F189" s="649"/>
      <c r="G189" s="649"/>
      <c r="H189" s="649"/>
      <c r="I189" s="649"/>
      <c r="J189" s="649"/>
      <c r="K189" s="649"/>
      <c r="L189" s="226" t="s">
        <v>190</v>
      </c>
      <c r="M189" s="664">
        <v>5000</v>
      </c>
      <c r="N189" s="649"/>
      <c r="O189" s="649"/>
      <c r="P189" s="665" t="s">
        <v>189</v>
      </c>
      <c r="Q189" s="649"/>
      <c r="V189" s="233">
        <f t="shared" si="6"/>
        <v>5000</v>
      </c>
      <c r="W189" s="234"/>
    </row>
    <row r="190" spans="1:24" x14ac:dyDescent="0.6">
      <c r="A190" s="224" t="s">
        <v>18</v>
      </c>
      <c r="B190" s="224" t="s">
        <v>18</v>
      </c>
      <c r="C190" s="224" t="s">
        <v>18</v>
      </c>
      <c r="D190" s="224" t="s">
        <v>18</v>
      </c>
      <c r="E190" s="663" t="s">
        <v>90</v>
      </c>
      <c r="F190" s="649"/>
      <c r="G190" s="649"/>
      <c r="H190" s="649"/>
      <c r="I190" s="649"/>
      <c r="J190" s="649"/>
      <c r="K190" s="649"/>
      <c r="L190" s="226" t="s">
        <v>190</v>
      </c>
      <c r="M190" s="664">
        <v>5000</v>
      </c>
      <c r="N190" s="649"/>
      <c r="O190" s="649"/>
      <c r="P190" s="665" t="s">
        <v>189</v>
      </c>
      <c r="Q190" s="649"/>
      <c r="V190" s="233">
        <f t="shared" si="6"/>
        <v>5000</v>
      </c>
      <c r="W190" s="234"/>
    </row>
    <row r="191" spans="1:24" x14ac:dyDescent="0.6">
      <c r="A191" s="224" t="s">
        <v>18</v>
      </c>
      <c r="B191" s="224" t="s">
        <v>18</v>
      </c>
      <c r="C191" s="224" t="s">
        <v>18</v>
      </c>
      <c r="D191" s="224" t="s">
        <v>18</v>
      </c>
      <c r="E191" s="663" t="s">
        <v>103</v>
      </c>
      <c r="F191" s="649"/>
      <c r="G191" s="649"/>
      <c r="H191" s="649"/>
      <c r="I191" s="649"/>
      <c r="J191" s="649"/>
      <c r="K191" s="649"/>
      <c r="L191" s="226" t="s">
        <v>190</v>
      </c>
      <c r="M191" s="664">
        <v>5000</v>
      </c>
      <c r="N191" s="649"/>
      <c r="O191" s="649"/>
      <c r="P191" s="665" t="s">
        <v>189</v>
      </c>
      <c r="Q191" s="649"/>
      <c r="V191" s="233">
        <f t="shared" si="6"/>
        <v>5000</v>
      </c>
      <c r="W191" s="234"/>
    </row>
    <row r="192" spans="1:24" x14ac:dyDescent="0.6">
      <c r="A192" s="224" t="s">
        <v>18</v>
      </c>
      <c r="B192" s="224" t="s">
        <v>18</v>
      </c>
      <c r="C192" s="224" t="s">
        <v>18</v>
      </c>
      <c r="D192" s="224" t="s">
        <v>18</v>
      </c>
      <c r="E192" s="663" t="s">
        <v>112</v>
      </c>
      <c r="F192" s="649"/>
      <c r="G192" s="649"/>
      <c r="H192" s="649"/>
      <c r="I192" s="649"/>
      <c r="J192" s="649"/>
      <c r="K192" s="649"/>
      <c r="L192" s="226" t="s">
        <v>190</v>
      </c>
      <c r="M192" s="664">
        <v>5000</v>
      </c>
      <c r="N192" s="649"/>
      <c r="O192" s="649"/>
      <c r="P192" s="665" t="s">
        <v>189</v>
      </c>
      <c r="Q192" s="649"/>
      <c r="V192" s="233">
        <f t="shared" si="6"/>
        <v>5000</v>
      </c>
      <c r="W192" s="234"/>
    </row>
    <row r="193" spans="1:24" x14ac:dyDescent="0.6">
      <c r="A193" s="224" t="s">
        <v>18</v>
      </c>
      <c r="B193" s="224" t="s">
        <v>18</v>
      </c>
      <c r="C193" s="224" t="s">
        <v>18</v>
      </c>
      <c r="D193" s="224" t="s">
        <v>18</v>
      </c>
      <c r="E193" s="663" t="s">
        <v>113</v>
      </c>
      <c r="F193" s="649"/>
      <c r="G193" s="649"/>
      <c r="H193" s="649"/>
      <c r="I193" s="649"/>
      <c r="J193" s="649"/>
      <c r="K193" s="649"/>
      <c r="L193" s="226" t="s">
        <v>190</v>
      </c>
      <c r="M193" s="664">
        <v>30000</v>
      </c>
      <c r="N193" s="649"/>
      <c r="O193" s="649"/>
      <c r="P193" s="665" t="s">
        <v>189</v>
      </c>
      <c r="Q193" s="649"/>
      <c r="V193" s="233">
        <f t="shared" si="6"/>
        <v>30000</v>
      </c>
      <c r="W193" s="234"/>
    </row>
    <row r="194" spans="1:24" x14ac:dyDescent="0.6">
      <c r="A194" s="224" t="s">
        <v>18</v>
      </c>
      <c r="B194" s="224" t="s">
        <v>18</v>
      </c>
      <c r="C194" s="224" t="s">
        <v>18</v>
      </c>
      <c r="D194" s="224" t="s">
        <v>18</v>
      </c>
      <c r="E194" s="663" t="s">
        <v>117</v>
      </c>
      <c r="F194" s="649"/>
      <c r="G194" s="649"/>
      <c r="H194" s="649"/>
      <c r="I194" s="649"/>
      <c r="J194" s="649"/>
      <c r="K194" s="649"/>
      <c r="L194" s="226" t="s">
        <v>190</v>
      </c>
      <c r="M194" s="664">
        <v>5000</v>
      </c>
      <c r="N194" s="649"/>
      <c r="O194" s="649"/>
      <c r="P194" s="665" t="s">
        <v>189</v>
      </c>
      <c r="Q194" s="649"/>
      <c r="V194" s="233">
        <f t="shared" si="6"/>
        <v>5000</v>
      </c>
      <c r="W194" s="234"/>
    </row>
    <row r="195" spans="1:24" x14ac:dyDescent="0.6">
      <c r="A195" s="224" t="s">
        <v>18</v>
      </c>
      <c r="B195" s="224" t="s">
        <v>18</v>
      </c>
      <c r="C195" s="224" t="s">
        <v>18</v>
      </c>
      <c r="D195" s="224" t="s">
        <v>18</v>
      </c>
      <c r="E195" s="663" t="s">
        <v>120</v>
      </c>
      <c r="F195" s="649"/>
      <c r="G195" s="649"/>
      <c r="H195" s="649"/>
      <c r="I195" s="649"/>
      <c r="J195" s="649"/>
      <c r="K195" s="649"/>
      <c r="L195" s="226" t="s">
        <v>190</v>
      </c>
      <c r="M195" s="664">
        <v>5000</v>
      </c>
      <c r="N195" s="649"/>
      <c r="O195" s="649"/>
      <c r="P195" s="665" t="s">
        <v>189</v>
      </c>
      <c r="Q195" s="649"/>
      <c r="V195" s="233">
        <f t="shared" si="6"/>
        <v>5000</v>
      </c>
      <c r="W195" s="234"/>
    </row>
    <row r="196" spans="1:24" x14ac:dyDescent="0.6">
      <c r="A196" s="224" t="s">
        <v>18</v>
      </c>
      <c r="B196" s="224" t="s">
        <v>18</v>
      </c>
      <c r="C196" s="224" t="s">
        <v>18</v>
      </c>
      <c r="D196" s="224" t="s">
        <v>18</v>
      </c>
      <c r="E196" s="663" t="s">
        <v>127</v>
      </c>
      <c r="F196" s="649"/>
      <c r="G196" s="649"/>
      <c r="H196" s="649"/>
      <c r="I196" s="649"/>
      <c r="J196" s="649"/>
      <c r="K196" s="649"/>
      <c r="L196" s="226" t="s">
        <v>190</v>
      </c>
      <c r="M196" s="664">
        <v>150120</v>
      </c>
      <c r="N196" s="649"/>
      <c r="O196" s="649"/>
      <c r="P196" s="665" t="s">
        <v>189</v>
      </c>
      <c r="Q196" s="649"/>
      <c r="V196" s="233"/>
      <c r="W196" s="234">
        <f>M196</f>
        <v>150120</v>
      </c>
    </row>
    <row r="197" spans="1:24" x14ac:dyDescent="0.6">
      <c r="A197" s="224" t="s">
        <v>18</v>
      </c>
      <c r="B197" s="224" t="s">
        <v>18</v>
      </c>
      <c r="C197" s="224" t="s">
        <v>18</v>
      </c>
      <c r="D197" s="652" t="s">
        <v>133</v>
      </c>
      <c r="E197" s="649"/>
      <c r="F197" s="649"/>
      <c r="G197" s="649"/>
      <c r="H197" s="649"/>
      <c r="I197" s="649"/>
      <c r="J197" s="649"/>
      <c r="K197" s="649"/>
      <c r="L197" s="225" t="s">
        <v>190</v>
      </c>
      <c r="M197" s="653">
        <v>10000</v>
      </c>
      <c r="N197" s="649"/>
      <c r="O197" s="649"/>
      <c r="P197" s="654" t="s">
        <v>189</v>
      </c>
      <c r="Q197" s="649"/>
      <c r="V197" s="233">
        <f>M197</f>
        <v>10000</v>
      </c>
      <c r="W197" s="234"/>
    </row>
    <row r="198" spans="1:24" x14ac:dyDescent="0.6">
      <c r="A198" s="224" t="s">
        <v>18</v>
      </c>
      <c r="B198" s="224" t="s">
        <v>18</v>
      </c>
      <c r="C198" s="648" t="s">
        <v>181</v>
      </c>
      <c r="D198" s="649"/>
      <c r="E198" s="649"/>
      <c r="F198" s="649"/>
      <c r="G198" s="649"/>
      <c r="H198" s="649"/>
      <c r="I198" s="649"/>
      <c r="J198" s="649"/>
      <c r="K198" s="649"/>
      <c r="L198" s="222" t="s">
        <v>13</v>
      </c>
      <c r="M198" s="650">
        <v>45000</v>
      </c>
      <c r="N198" s="649"/>
      <c r="O198" s="649"/>
      <c r="P198" s="651" t="s">
        <v>189</v>
      </c>
      <c r="Q198" s="649"/>
      <c r="V198" s="233"/>
      <c r="W198" s="234"/>
    </row>
    <row r="199" spans="1:24" x14ac:dyDescent="0.6">
      <c r="A199" s="224" t="s">
        <v>18</v>
      </c>
      <c r="B199" s="224" t="s">
        <v>18</v>
      </c>
      <c r="C199" s="221" t="s">
        <v>18</v>
      </c>
      <c r="D199" s="648" t="s">
        <v>182</v>
      </c>
      <c r="E199" s="649"/>
      <c r="F199" s="649"/>
      <c r="G199" s="649"/>
      <c r="H199" s="649"/>
      <c r="I199" s="649"/>
      <c r="J199" s="649"/>
      <c r="K199" s="649"/>
      <c r="L199" s="222" t="s">
        <v>13</v>
      </c>
      <c r="M199" s="650">
        <v>45000</v>
      </c>
      <c r="N199" s="649"/>
      <c r="O199" s="649"/>
      <c r="P199" s="651" t="s">
        <v>189</v>
      </c>
      <c r="Q199" s="649"/>
      <c r="V199" s="233"/>
      <c r="W199" s="234"/>
    </row>
    <row r="200" spans="1:24" x14ac:dyDescent="0.6">
      <c r="A200" s="224" t="s">
        <v>18</v>
      </c>
      <c r="B200" s="224" t="s">
        <v>18</v>
      </c>
      <c r="C200" s="224" t="s">
        <v>18</v>
      </c>
      <c r="D200" s="652" t="s">
        <v>183</v>
      </c>
      <c r="E200" s="649"/>
      <c r="F200" s="649"/>
      <c r="G200" s="649"/>
      <c r="H200" s="649"/>
      <c r="I200" s="649"/>
      <c r="J200" s="649"/>
      <c r="K200" s="649"/>
      <c r="L200" s="225" t="s">
        <v>190</v>
      </c>
      <c r="M200" s="653">
        <v>45000</v>
      </c>
      <c r="N200" s="649"/>
      <c r="O200" s="649"/>
      <c r="P200" s="654" t="s">
        <v>189</v>
      </c>
      <c r="Q200" s="649"/>
      <c r="V200" s="233"/>
      <c r="W200" s="234">
        <f>M200</f>
        <v>45000</v>
      </c>
    </row>
    <row r="201" spans="1:24" ht="18" customHeight="1" x14ac:dyDescent="0.6">
      <c r="A201" s="655" t="s">
        <v>8</v>
      </c>
      <c r="B201" s="649"/>
      <c r="C201" s="649"/>
      <c r="D201" s="649"/>
      <c r="E201" s="649"/>
      <c r="F201" s="649"/>
      <c r="G201" s="649"/>
      <c r="H201" s="649"/>
      <c r="I201" s="649"/>
      <c r="J201" s="649"/>
      <c r="K201" s="649"/>
      <c r="L201" s="649"/>
      <c r="M201" s="649"/>
      <c r="N201" s="649"/>
      <c r="O201" s="649"/>
      <c r="P201" s="649"/>
      <c r="Q201" s="649"/>
      <c r="V201" s="233"/>
      <c r="W201" s="234"/>
      <c r="X201" s="223">
        <f>SUM(V202:W215)</f>
        <v>522000</v>
      </c>
    </row>
    <row r="202" spans="1:24" x14ac:dyDescent="0.6">
      <c r="A202" s="221" t="s">
        <v>18</v>
      </c>
      <c r="B202" s="648" t="s">
        <v>201</v>
      </c>
      <c r="C202" s="649"/>
      <c r="D202" s="649"/>
      <c r="E202" s="649"/>
      <c r="F202" s="649"/>
      <c r="G202" s="649"/>
      <c r="H202" s="649"/>
      <c r="I202" s="649"/>
      <c r="J202" s="649"/>
      <c r="K202" s="649"/>
      <c r="L202" s="222" t="s">
        <v>13</v>
      </c>
      <c r="M202" s="650">
        <v>522000</v>
      </c>
      <c r="N202" s="649"/>
      <c r="O202" s="649"/>
      <c r="P202" s="651" t="s">
        <v>189</v>
      </c>
      <c r="Q202" s="649"/>
      <c r="V202" s="233"/>
      <c r="W202" s="234"/>
    </row>
    <row r="203" spans="1:24" x14ac:dyDescent="0.6">
      <c r="A203" s="224" t="s">
        <v>18</v>
      </c>
      <c r="B203" s="224" t="s">
        <v>18</v>
      </c>
      <c r="C203" s="648" t="s">
        <v>25</v>
      </c>
      <c r="D203" s="649"/>
      <c r="E203" s="649"/>
      <c r="F203" s="649"/>
      <c r="G203" s="649"/>
      <c r="H203" s="649"/>
      <c r="I203" s="649"/>
      <c r="J203" s="649"/>
      <c r="K203" s="649"/>
      <c r="L203" s="222" t="s">
        <v>13</v>
      </c>
      <c r="M203" s="650">
        <v>420000</v>
      </c>
      <c r="N203" s="649"/>
      <c r="O203" s="649"/>
      <c r="P203" s="651" t="s">
        <v>189</v>
      </c>
      <c r="Q203" s="649"/>
      <c r="V203" s="233"/>
      <c r="W203" s="234"/>
    </row>
    <row r="204" spans="1:24" x14ac:dyDescent="0.6">
      <c r="A204" s="224" t="s">
        <v>18</v>
      </c>
      <c r="B204" s="224" t="s">
        <v>18</v>
      </c>
      <c r="C204" s="221" t="s">
        <v>18</v>
      </c>
      <c r="D204" s="648" t="s">
        <v>32</v>
      </c>
      <c r="E204" s="649"/>
      <c r="F204" s="649"/>
      <c r="G204" s="649"/>
      <c r="H204" s="649"/>
      <c r="I204" s="649"/>
      <c r="J204" s="649"/>
      <c r="K204" s="649"/>
      <c r="L204" s="222" t="s">
        <v>13</v>
      </c>
      <c r="M204" s="650">
        <v>420000</v>
      </c>
      <c r="N204" s="649"/>
      <c r="O204" s="649"/>
      <c r="P204" s="651" t="s">
        <v>189</v>
      </c>
      <c r="Q204" s="649"/>
      <c r="V204" s="233"/>
      <c r="W204" s="234"/>
    </row>
    <row r="205" spans="1:24" s="318" customFormat="1" x14ac:dyDescent="0.6">
      <c r="A205" s="316" t="s">
        <v>18</v>
      </c>
      <c r="B205" s="316" t="s">
        <v>18</v>
      </c>
      <c r="C205" s="316" t="s">
        <v>18</v>
      </c>
      <c r="D205" s="685" t="s">
        <v>36</v>
      </c>
      <c r="E205" s="686"/>
      <c r="F205" s="686"/>
      <c r="G205" s="686"/>
      <c r="H205" s="686"/>
      <c r="I205" s="686"/>
      <c r="J205" s="686"/>
      <c r="K205" s="686"/>
      <c r="L205" s="317" t="s">
        <v>190</v>
      </c>
      <c r="M205" s="687">
        <v>180000</v>
      </c>
      <c r="N205" s="686"/>
      <c r="O205" s="686"/>
      <c r="P205" s="688" t="s">
        <v>189</v>
      </c>
      <c r="Q205" s="686"/>
      <c r="V205" s="319">
        <f>M205</f>
        <v>180000</v>
      </c>
      <c r="W205" s="319"/>
      <c r="X205" s="320"/>
    </row>
    <row r="206" spans="1:24" s="318" customFormat="1" x14ac:dyDescent="0.6">
      <c r="A206" s="316" t="s">
        <v>18</v>
      </c>
      <c r="B206" s="316" t="s">
        <v>18</v>
      </c>
      <c r="C206" s="316" t="s">
        <v>18</v>
      </c>
      <c r="D206" s="685" t="s">
        <v>34</v>
      </c>
      <c r="E206" s="686"/>
      <c r="F206" s="686"/>
      <c r="G206" s="686"/>
      <c r="H206" s="686"/>
      <c r="I206" s="686"/>
      <c r="J206" s="686"/>
      <c r="K206" s="686"/>
      <c r="L206" s="317" t="s">
        <v>190</v>
      </c>
      <c r="M206" s="687">
        <v>30000</v>
      </c>
      <c r="N206" s="686"/>
      <c r="O206" s="686"/>
      <c r="P206" s="688" t="s">
        <v>189</v>
      </c>
      <c r="Q206" s="686"/>
      <c r="V206" s="319">
        <f t="shared" ref="V206:V208" si="7">M206</f>
        <v>30000</v>
      </c>
      <c r="W206" s="319"/>
      <c r="X206" s="320"/>
    </row>
    <row r="207" spans="1:24" s="318" customFormat="1" x14ac:dyDescent="0.6">
      <c r="A207" s="316" t="s">
        <v>18</v>
      </c>
      <c r="B207" s="316" t="s">
        <v>18</v>
      </c>
      <c r="C207" s="316" t="s">
        <v>18</v>
      </c>
      <c r="D207" s="685" t="s">
        <v>33</v>
      </c>
      <c r="E207" s="686"/>
      <c r="F207" s="686"/>
      <c r="G207" s="686"/>
      <c r="H207" s="686"/>
      <c r="I207" s="686"/>
      <c r="J207" s="686"/>
      <c r="K207" s="686"/>
      <c r="L207" s="317" t="s">
        <v>190</v>
      </c>
      <c r="M207" s="687">
        <v>162000</v>
      </c>
      <c r="N207" s="686"/>
      <c r="O207" s="686"/>
      <c r="P207" s="688" t="s">
        <v>189</v>
      </c>
      <c r="Q207" s="686"/>
      <c r="V207" s="319">
        <f t="shared" si="7"/>
        <v>162000</v>
      </c>
      <c r="W207" s="319"/>
      <c r="X207" s="320"/>
    </row>
    <row r="208" spans="1:24" s="318" customFormat="1" x14ac:dyDescent="0.6">
      <c r="A208" s="316" t="s">
        <v>18</v>
      </c>
      <c r="B208" s="316" t="s">
        <v>18</v>
      </c>
      <c r="C208" s="316" t="s">
        <v>18</v>
      </c>
      <c r="D208" s="685" t="s">
        <v>35</v>
      </c>
      <c r="E208" s="686"/>
      <c r="F208" s="686"/>
      <c r="G208" s="686"/>
      <c r="H208" s="686"/>
      <c r="I208" s="686"/>
      <c r="J208" s="686"/>
      <c r="K208" s="686"/>
      <c r="L208" s="317" t="s">
        <v>190</v>
      </c>
      <c r="M208" s="687">
        <v>48000</v>
      </c>
      <c r="N208" s="686"/>
      <c r="O208" s="686"/>
      <c r="P208" s="688" t="s">
        <v>189</v>
      </c>
      <c r="Q208" s="686"/>
      <c r="V208" s="319">
        <f t="shared" si="7"/>
        <v>48000</v>
      </c>
      <c r="W208" s="319"/>
      <c r="X208" s="320"/>
    </row>
    <row r="209" spans="1:24" x14ac:dyDescent="0.6">
      <c r="A209" s="224" t="s">
        <v>18</v>
      </c>
      <c r="B209" s="224" t="s">
        <v>18</v>
      </c>
      <c r="C209" s="648" t="s">
        <v>38</v>
      </c>
      <c r="D209" s="649"/>
      <c r="E209" s="649"/>
      <c r="F209" s="649"/>
      <c r="G209" s="649"/>
      <c r="H209" s="649"/>
      <c r="I209" s="649"/>
      <c r="J209" s="649"/>
      <c r="K209" s="649"/>
      <c r="L209" s="222" t="s">
        <v>13</v>
      </c>
      <c r="M209" s="650">
        <v>102000</v>
      </c>
      <c r="N209" s="649"/>
      <c r="O209" s="649"/>
      <c r="P209" s="651" t="s">
        <v>189</v>
      </c>
      <c r="Q209" s="649"/>
      <c r="V209" s="233"/>
      <c r="W209" s="234"/>
    </row>
    <row r="210" spans="1:24" x14ac:dyDescent="0.6">
      <c r="A210" s="224" t="s">
        <v>18</v>
      </c>
      <c r="B210" s="224" t="s">
        <v>18</v>
      </c>
      <c r="C210" s="221" t="s">
        <v>18</v>
      </c>
      <c r="D210" s="648" t="s">
        <v>43</v>
      </c>
      <c r="E210" s="649"/>
      <c r="F210" s="649"/>
      <c r="G210" s="649"/>
      <c r="H210" s="649"/>
      <c r="I210" s="649"/>
      <c r="J210" s="649"/>
      <c r="K210" s="649"/>
      <c r="L210" s="222" t="s">
        <v>13</v>
      </c>
      <c r="M210" s="650">
        <v>102000</v>
      </c>
      <c r="N210" s="649"/>
      <c r="O210" s="649"/>
      <c r="P210" s="651" t="s">
        <v>189</v>
      </c>
      <c r="Q210" s="649"/>
      <c r="V210" s="233"/>
      <c r="W210" s="234"/>
    </row>
    <row r="211" spans="1:24" x14ac:dyDescent="0.6">
      <c r="A211" s="224" t="s">
        <v>18</v>
      </c>
      <c r="B211" s="224" t="s">
        <v>18</v>
      </c>
      <c r="C211" s="224" t="s">
        <v>18</v>
      </c>
      <c r="D211" s="652" t="s">
        <v>44</v>
      </c>
      <c r="E211" s="649"/>
      <c r="F211" s="649"/>
      <c r="G211" s="649"/>
      <c r="H211" s="649"/>
      <c r="I211" s="649"/>
      <c r="J211" s="649"/>
      <c r="K211" s="649"/>
      <c r="L211" s="225" t="s">
        <v>190</v>
      </c>
      <c r="M211" s="653">
        <v>72000</v>
      </c>
      <c r="N211" s="649"/>
      <c r="O211" s="649"/>
      <c r="P211" s="654" t="s">
        <v>189</v>
      </c>
      <c r="Q211" s="649"/>
      <c r="V211" s="233">
        <f>M211</f>
        <v>72000</v>
      </c>
      <c r="W211" s="234"/>
    </row>
    <row r="212" spans="1:24" x14ac:dyDescent="0.6">
      <c r="A212" s="224" t="s">
        <v>18</v>
      </c>
      <c r="B212" s="224" t="s">
        <v>18</v>
      </c>
      <c r="C212" s="224" t="s">
        <v>18</v>
      </c>
      <c r="D212" s="652" t="s">
        <v>46</v>
      </c>
      <c r="E212" s="649"/>
      <c r="F212" s="649"/>
      <c r="G212" s="649"/>
      <c r="H212" s="649"/>
      <c r="I212" s="649"/>
      <c r="J212" s="649"/>
      <c r="K212" s="649"/>
      <c r="L212" s="225" t="s">
        <v>18</v>
      </c>
      <c r="M212" s="666" t="s">
        <v>18</v>
      </c>
      <c r="N212" s="649"/>
      <c r="O212" s="649"/>
      <c r="P212" s="654" t="s">
        <v>18</v>
      </c>
      <c r="Q212" s="649"/>
      <c r="V212" s="233"/>
      <c r="W212" s="234"/>
    </row>
    <row r="213" spans="1:24" x14ac:dyDescent="0.6">
      <c r="A213" s="224" t="s">
        <v>18</v>
      </c>
      <c r="B213" s="224" t="s">
        <v>18</v>
      </c>
      <c r="C213" s="224" t="s">
        <v>18</v>
      </c>
      <c r="D213" s="224" t="s">
        <v>18</v>
      </c>
      <c r="E213" s="663" t="s">
        <v>49</v>
      </c>
      <c r="F213" s="649"/>
      <c r="G213" s="649"/>
      <c r="H213" s="649"/>
      <c r="I213" s="649"/>
      <c r="J213" s="649"/>
      <c r="K213" s="649"/>
      <c r="L213" s="226" t="s">
        <v>190</v>
      </c>
      <c r="M213" s="664">
        <v>5000</v>
      </c>
      <c r="N213" s="649"/>
      <c r="O213" s="649"/>
      <c r="P213" s="665" t="s">
        <v>189</v>
      </c>
      <c r="Q213" s="649"/>
      <c r="V213" s="233"/>
      <c r="W213" s="234">
        <f>M213</f>
        <v>5000</v>
      </c>
    </row>
    <row r="214" spans="1:24" x14ac:dyDescent="0.6">
      <c r="A214" s="224" t="s">
        <v>18</v>
      </c>
      <c r="B214" s="224" t="s">
        <v>18</v>
      </c>
      <c r="C214" s="224" t="s">
        <v>18</v>
      </c>
      <c r="D214" s="224" t="s">
        <v>18</v>
      </c>
      <c r="E214" s="663" t="s">
        <v>50</v>
      </c>
      <c r="F214" s="649"/>
      <c r="G214" s="649"/>
      <c r="H214" s="649"/>
      <c r="I214" s="649"/>
      <c r="J214" s="649"/>
      <c r="K214" s="649"/>
      <c r="L214" s="226" t="s">
        <v>190</v>
      </c>
      <c r="M214" s="664">
        <v>5000</v>
      </c>
      <c r="N214" s="649"/>
      <c r="O214" s="649"/>
      <c r="P214" s="665" t="s">
        <v>189</v>
      </c>
      <c r="Q214" s="649"/>
      <c r="V214" s="233"/>
      <c r="W214" s="234">
        <f>M214</f>
        <v>5000</v>
      </c>
    </row>
    <row r="215" spans="1:24" x14ac:dyDescent="0.6">
      <c r="A215" s="224" t="s">
        <v>18</v>
      </c>
      <c r="B215" s="224" t="s">
        <v>18</v>
      </c>
      <c r="C215" s="224" t="s">
        <v>18</v>
      </c>
      <c r="D215" s="224" t="s">
        <v>18</v>
      </c>
      <c r="E215" s="663" t="s">
        <v>126</v>
      </c>
      <c r="F215" s="649"/>
      <c r="G215" s="649"/>
      <c r="H215" s="649"/>
      <c r="I215" s="649"/>
      <c r="J215" s="649"/>
      <c r="K215" s="649"/>
      <c r="L215" s="226" t="s">
        <v>190</v>
      </c>
      <c r="M215" s="664">
        <v>20000</v>
      </c>
      <c r="N215" s="649"/>
      <c r="O215" s="649"/>
      <c r="P215" s="665" t="s">
        <v>189</v>
      </c>
      <c r="Q215" s="649"/>
      <c r="V215" s="233"/>
      <c r="W215" s="234">
        <f>M215</f>
        <v>20000</v>
      </c>
    </row>
    <row r="216" spans="1:24" ht="18" customHeight="1" x14ac:dyDescent="0.6">
      <c r="A216" s="655" t="s">
        <v>7</v>
      </c>
      <c r="B216" s="649"/>
      <c r="C216" s="649"/>
      <c r="D216" s="649"/>
      <c r="E216" s="649"/>
      <c r="F216" s="649"/>
      <c r="G216" s="649"/>
      <c r="H216" s="649"/>
      <c r="I216" s="649"/>
      <c r="J216" s="649"/>
      <c r="K216" s="649"/>
      <c r="L216" s="649"/>
      <c r="M216" s="649"/>
      <c r="N216" s="649"/>
      <c r="O216" s="649"/>
      <c r="P216" s="649"/>
      <c r="Q216" s="649"/>
      <c r="V216" s="233"/>
      <c r="W216" s="234"/>
      <c r="X216" s="223">
        <f>SUM(V217:V217:W242)</f>
        <v>2054100</v>
      </c>
    </row>
    <row r="217" spans="1:24" x14ac:dyDescent="0.6">
      <c r="A217" s="221" t="s">
        <v>18</v>
      </c>
      <c r="B217" s="648" t="s">
        <v>202</v>
      </c>
      <c r="C217" s="649"/>
      <c r="D217" s="649"/>
      <c r="E217" s="649"/>
      <c r="F217" s="649"/>
      <c r="G217" s="649"/>
      <c r="H217" s="649"/>
      <c r="I217" s="649"/>
      <c r="J217" s="649"/>
      <c r="K217" s="649"/>
      <c r="L217" s="222" t="s">
        <v>13</v>
      </c>
      <c r="M217" s="650">
        <v>2054100</v>
      </c>
      <c r="N217" s="649"/>
      <c r="O217" s="649"/>
      <c r="P217" s="651" t="s">
        <v>189</v>
      </c>
      <c r="Q217" s="649"/>
      <c r="V217" s="233"/>
      <c r="W217" s="234"/>
    </row>
    <row r="218" spans="1:24" x14ac:dyDescent="0.6">
      <c r="A218" s="224" t="s">
        <v>18</v>
      </c>
      <c r="B218" s="224" t="s">
        <v>18</v>
      </c>
      <c r="C218" s="648" t="s">
        <v>25</v>
      </c>
      <c r="D218" s="649"/>
      <c r="E218" s="649"/>
      <c r="F218" s="649"/>
      <c r="G218" s="649"/>
      <c r="H218" s="649"/>
      <c r="I218" s="649"/>
      <c r="J218" s="649"/>
      <c r="K218" s="649"/>
      <c r="L218" s="222" t="s">
        <v>13</v>
      </c>
      <c r="M218" s="650">
        <v>1622800</v>
      </c>
      <c r="N218" s="649"/>
      <c r="O218" s="649"/>
      <c r="P218" s="651" t="s">
        <v>189</v>
      </c>
      <c r="Q218" s="649"/>
      <c r="V218" s="233"/>
      <c r="W218" s="234"/>
    </row>
    <row r="219" spans="1:24" x14ac:dyDescent="0.6">
      <c r="A219" s="224" t="s">
        <v>18</v>
      </c>
      <c r="B219" s="224" t="s">
        <v>18</v>
      </c>
      <c r="C219" s="221" t="s">
        <v>18</v>
      </c>
      <c r="D219" s="648" t="s">
        <v>32</v>
      </c>
      <c r="E219" s="649"/>
      <c r="F219" s="649"/>
      <c r="G219" s="649"/>
      <c r="H219" s="649"/>
      <c r="I219" s="649"/>
      <c r="J219" s="649"/>
      <c r="K219" s="649"/>
      <c r="L219" s="222" t="s">
        <v>13</v>
      </c>
      <c r="M219" s="650">
        <v>1622800</v>
      </c>
      <c r="N219" s="649"/>
      <c r="O219" s="649"/>
      <c r="P219" s="651" t="s">
        <v>189</v>
      </c>
      <c r="Q219" s="649"/>
      <c r="V219" s="233"/>
      <c r="W219" s="234"/>
    </row>
    <row r="220" spans="1:24" s="323" customFormat="1" x14ac:dyDescent="0.6">
      <c r="A220" s="321" t="s">
        <v>18</v>
      </c>
      <c r="B220" s="321" t="s">
        <v>18</v>
      </c>
      <c r="C220" s="321" t="s">
        <v>18</v>
      </c>
      <c r="D220" s="689" t="s">
        <v>36</v>
      </c>
      <c r="E220" s="690"/>
      <c r="F220" s="690"/>
      <c r="G220" s="690"/>
      <c r="H220" s="690"/>
      <c r="I220" s="690"/>
      <c r="J220" s="690"/>
      <c r="K220" s="690"/>
      <c r="L220" s="322" t="s">
        <v>190</v>
      </c>
      <c r="M220" s="691">
        <v>1017600</v>
      </c>
      <c r="N220" s="690"/>
      <c r="O220" s="690"/>
      <c r="P220" s="692" t="s">
        <v>189</v>
      </c>
      <c r="Q220" s="690"/>
      <c r="V220" s="324">
        <f>M220</f>
        <v>1017600</v>
      </c>
      <c r="W220" s="324"/>
      <c r="X220" s="325"/>
    </row>
    <row r="221" spans="1:24" s="323" customFormat="1" x14ac:dyDescent="0.6">
      <c r="A221" s="321" t="s">
        <v>18</v>
      </c>
      <c r="B221" s="321" t="s">
        <v>18</v>
      </c>
      <c r="C221" s="321" t="s">
        <v>18</v>
      </c>
      <c r="D221" s="689" t="s">
        <v>34</v>
      </c>
      <c r="E221" s="690"/>
      <c r="F221" s="690"/>
      <c r="G221" s="690"/>
      <c r="H221" s="690"/>
      <c r="I221" s="690"/>
      <c r="J221" s="690"/>
      <c r="K221" s="690"/>
      <c r="L221" s="322" t="s">
        <v>190</v>
      </c>
      <c r="M221" s="691">
        <v>142000</v>
      </c>
      <c r="N221" s="690"/>
      <c r="O221" s="690"/>
      <c r="P221" s="692" t="s">
        <v>189</v>
      </c>
      <c r="Q221" s="690"/>
      <c r="V221" s="324">
        <f t="shared" ref="V221:V224" si="8">M221</f>
        <v>142000</v>
      </c>
      <c r="W221" s="324"/>
      <c r="X221" s="325"/>
    </row>
    <row r="222" spans="1:24" s="323" customFormat="1" x14ac:dyDescent="0.6">
      <c r="A222" s="321" t="s">
        <v>18</v>
      </c>
      <c r="B222" s="321" t="s">
        <v>18</v>
      </c>
      <c r="C222" s="321" t="s">
        <v>18</v>
      </c>
      <c r="D222" s="689" t="s">
        <v>37</v>
      </c>
      <c r="E222" s="690"/>
      <c r="F222" s="690"/>
      <c r="G222" s="690"/>
      <c r="H222" s="690"/>
      <c r="I222" s="690"/>
      <c r="J222" s="690"/>
      <c r="K222" s="690"/>
      <c r="L222" s="322" t="s">
        <v>190</v>
      </c>
      <c r="M222" s="691">
        <v>60000</v>
      </c>
      <c r="N222" s="690"/>
      <c r="O222" s="690"/>
      <c r="P222" s="692" t="s">
        <v>189</v>
      </c>
      <c r="Q222" s="690"/>
      <c r="V222" s="324">
        <f t="shared" si="8"/>
        <v>60000</v>
      </c>
      <c r="W222" s="324"/>
      <c r="X222" s="325"/>
    </row>
    <row r="223" spans="1:24" s="323" customFormat="1" x14ac:dyDescent="0.6">
      <c r="A223" s="321" t="s">
        <v>18</v>
      </c>
      <c r="B223" s="321" t="s">
        <v>18</v>
      </c>
      <c r="C223" s="321" t="s">
        <v>18</v>
      </c>
      <c r="D223" s="689" t="s">
        <v>33</v>
      </c>
      <c r="E223" s="690"/>
      <c r="F223" s="690"/>
      <c r="G223" s="690"/>
      <c r="H223" s="690"/>
      <c r="I223" s="690"/>
      <c r="J223" s="690"/>
      <c r="K223" s="690"/>
      <c r="L223" s="322" t="s">
        <v>190</v>
      </c>
      <c r="M223" s="691">
        <v>301200</v>
      </c>
      <c r="N223" s="690"/>
      <c r="O223" s="690"/>
      <c r="P223" s="692" t="s">
        <v>189</v>
      </c>
      <c r="Q223" s="690"/>
      <c r="V223" s="324">
        <f t="shared" si="8"/>
        <v>301200</v>
      </c>
      <c r="W223" s="324"/>
      <c r="X223" s="325"/>
    </row>
    <row r="224" spans="1:24" s="323" customFormat="1" x14ac:dyDescent="0.6">
      <c r="A224" s="321" t="s">
        <v>18</v>
      </c>
      <c r="B224" s="321" t="s">
        <v>18</v>
      </c>
      <c r="C224" s="321" t="s">
        <v>18</v>
      </c>
      <c r="D224" s="689" t="s">
        <v>35</v>
      </c>
      <c r="E224" s="690"/>
      <c r="F224" s="690"/>
      <c r="G224" s="690"/>
      <c r="H224" s="690"/>
      <c r="I224" s="690"/>
      <c r="J224" s="690"/>
      <c r="K224" s="690"/>
      <c r="L224" s="322" t="s">
        <v>190</v>
      </c>
      <c r="M224" s="691">
        <v>102000</v>
      </c>
      <c r="N224" s="690"/>
      <c r="O224" s="690"/>
      <c r="P224" s="692" t="s">
        <v>189</v>
      </c>
      <c r="Q224" s="690"/>
      <c r="V224" s="324">
        <f t="shared" si="8"/>
        <v>102000</v>
      </c>
      <c r="W224" s="324"/>
      <c r="X224" s="325"/>
    </row>
    <row r="225" spans="1:24" x14ac:dyDescent="0.6">
      <c r="A225" s="224" t="s">
        <v>18</v>
      </c>
      <c r="B225" s="224" t="s">
        <v>18</v>
      </c>
      <c r="C225" s="648" t="s">
        <v>38</v>
      </c>
      <c r="D225" s="649"/>
      <c r="E225" s="649"/>
      <c r="F225" s="649"/>
      <c r="G225" s="649"/>
      <c r="H225" s="649"/>
      <c r="I225" s="649"/>
      <c r="J225" s="649"/>
      <c r="K225" s="649"/>
      <c r="L225" s="222" t="s">
        <v>13</v>
      </c>
      <c r="M225" s="650">
        <v>431300</v>
      </c>
      <c r="N225" s="649"/>
      <c r="O225" s="649"/>
      <c r="P225" s="651" t="s">
        <v>189</v>
      </c>
      <c r="Q225" s="649"/>
      <c r="V225" s="233"/>
      <c r="W225" s="234"/>
    </row>
    <row r="226" spans="1:24" x14ac:dyDescent="0.6">
      <c r="A226" s="224" t="s">
        <v>18</v>
      </c>
      <c r="B226" s="224" t="s">
        <v>18</v>
      </c>
      <c r="C226" s="221" t="s">
        <v>18</v>
      </c>
      <c r="D226" s="648" t="s">
        <v>39</v>
      </c>
      <c r="E226" s="649"/>
      <c r="F226" s="649"/>
      <c r="G226" s="649"/>
      <c r="H226" s="649"/>
      <c r="I226" s="649"/>
      <c r="J226" s="649"/>
      <c r="K226" s="649"/>
      <c r="L226" s="222" t="s">
        <v>13</v>
      </c>
      <c r="M226" s="650">
        <v>116300</v>
      </c>
      <c r="N226" s="649"/>
      <c r="O226" s="649"/>
      <c r="P226" s="651" t="s">
        <v>189</v>
      </c>
      <c r="Q226" s="649"/>
      <c r="V226" s="233"/>
      <c r="W226" s="234"/>
    </row>
    <row r="227" spans="1:24" x14ac:dyDescent="0.6">
      <c r="A227" s="224" t="s">
        <v>18</v>
      </c>
      <c r="B227" s="224" t="s">
        <v>18</v>
      </c>
      <c r="C227" s="224" t="s">
        <v>18</v>
      </c>
      <c r="D227" s="652" t="s">
        <v>41</v>
      </c>
      <c r="E227" s="649"/>
      <c r="F227" s="649"/>
      <c r="G227" s="649"/>
      <c r="H227" s="649"/>
      <c r="I227" s="649"/>
      <c r="J227" s="649"/>
      <c r="K227" s="649"/>
      <c r="L227" s="225" t="s">
        <v>190</v>
      </c>
      <c r="M227" s="653">
        <v>24500</v>
      </c>
      <c r="N227" s="649"/>
      <c r="O227" s="649"/>
      <c r="P227" s="654" t="s">
        <v>189</v>
      </c>
      <c r="Q227" s="649"/>
      <c r="V227" s="233">
        <f>M227</f>
        <v>24500</v>
      </c>
      <c r="W227" s="234"/>
    </row>
    <row r="228" spans="1:24" s="323" customFormat="1" x14ac:dyDescent="0.6">
      <c r="A228" s="321" t="s">
        <v>18</v>
      </c>
      <c r="B228" s="321" t="s">
        <v>18</v>
      </c>
      <c r="C228" s="321" t="s">
        <v>18</v>
      </c>
      <c r="D228" s="689" t="s">
        <v>42</v>
      </c>
      <c r="E228" s="690"/>
      <c r="F228" s="690"/>
      <c r="G228" s="690"/>
      <c r="H228" s="690"/>
      <c r="I228" s="690"/>
      <c r="J228" s="690"/>
      <c r="K228" s="690"/>
      <c r="L228" s="322" t="s">
        <v>190</v>
      </c>
      <c r="M228" s="691">
        <v>76800</v>
      </c>
      <c r="N228" s="690"/>
      <c r="O228" s="690"/>
      <c r="P228" s="692" t="s">
        <v>189</v>
      </c>
      <c r="Q228" s="690"/>
      <c r="V228" s="324">
        <f>M228</f>
        <v>76800</v>
      </c>
      <c r="W228" s="324"/>
      <c r="X228" s="325"/>
    </row>
    <row r="229" spans="1:24" s="323" customFormat="1" x14ac:dyDescent="0.6">
      <c r="A229" s="321" t="s">
        <v>18</v>
      </c>
      <c r="B229" s="321" t="s">
        <v>18</v>
      </c>
      <c r="C229" s="321" t="s">
        <v>18</v>
      </c>
      <c r="D229" s="689" t="s">
        <v>40</v>
      </c>
      <c r="E229" s="690"/>
      <c r="F229" s="690"/>
      <c r="G229" s="690"/>
      <c r="H229" s="690"/>
      <c r="I229" s="690"/>
      <c r="J229" s="690"/>
      <c r="K229" s="690"/>
      <c r="L229" s="322" t="s">
        <v>190</v>
      </c>
      <c r="M229" s="691">
        <v>15000</v>
      </c>
      <c r="N229" s="690"/>
      <c r="O229" s="690"/>
      <c r="P229" s="692" t="s">
        <v>189</v>
      </c>
      <c r="Q229" s="690"/>
      <c r="V229" s="324">
        <f>M229</f>
        <v>15000</v>
      </c>
      <c r="W229" s="324"/>
      <c r="X229" s="325"/>
    </row>
    <row r="230" spans="1:24" x14ac:dyDescent="0.6">
      <c r="A230" s="224" t="s">
        <v>18</v>
      </c>
      <c r="B230" s="224" t="s">
        <v>18</v>
      </c>
      <c r="C230" s="221" t="s">
        <v>18</v>
      </c>
      <c r="D230" s="648" t="s">
        <v>43</v>
      </c>
      <c r="E230" s="649"/>
      <c r="F230" s="649"/>
      <c r="G230" s="649"/>
      <c r="H230" s="649"/>
      <c r="I230" s="649"/>
      <c r="J230" s="649"/>
      <c r="K230" s="649"/>
      <c r="L230" s="222" t="s">
        <v>13</v>
      </c>
      <c r="M230" s="650">
        <v>167000</v>
      </c>
      <c r="N230" s="649"/>
      <c r="O230" s="649"/>
      <c r="P230" s="651" t="s">
        <v>189</v>
      </c>
      <c r="Q230" s="649"/>
      <c r="V230" s="233"/>
      <c r="W230" s="234"/>
    </row>
    <row r="231" spans="1:24" x14ac:dyDescent="0.6">
      <c r="A231" s="224" t="s">
        <v>18</v>
      </c>
      <c r="B231" s="224" t="s">
        <v>18</v>
      </c>
      <c r="C231" s="224" t="s">
        <v>18</v>
      </c>
      <c r="D231" s="652" t="s">
        <v>44</v>
      </c>
      <c r="E231" s="649"/>
      <c r="F231" s="649"/>
      <c r="G231" s="649"/>
      <c r="H231" s="649"/>
      <c r="I231" s="649"/>
      <c r="J231" s="649"/>
      <c r="K231" s="649"/>
      <c r="L231" s="225" t="s">
        <v>190</v>
      </c>
      <c r="M231" s="653">
        <v>97000</v>
      </c>
      <c r="N231" s="649"/>
      <c r="O231" s="649"/>
      <c r="P231" s="654" t="s">
        <v>189</v>
      </c>
      <c r="Q231" s="649"/>
      <c r="V231" s="233">
        <f>M231</f>
        <v>97000</v>
      </c>
      <c r="W231" s="234"/>
    </row>
    <row r="232" spans="1:24" x14ac:dyDescent="0.6">
      <c r="A232" s="224" t="s">
        <v>18</v>
      </c>
      <c r="B232" s="224" t="s">
        <v>18</v>
      </c>
      <c r="C232" s="224" t="s">
        <v>18</v>
      </c>
      <c r="D232" s="652" t="s">
        <v>46</v>
      </c>
      <c r="E232" s="649"/>
      <c r="F232" s="649"/>
      <c r="G232" s="649"/>
      <c r="H232" s="649"/>
      <c r="I232" s="649"/>
      <c r="J232" s="649"/>
      <c r="K232" s="649"/>
      <c r="L232" s="225" t="s">
        <v>18</v>
      </c>
      <c r="M232" s="666" t="s">
        <v>18</v>
      </c>
      <c r="N232" s="649"/>
      <c r="O232" s="649"/>
      <c r="P232" s="654" t="s">
        <v>18</v>
      </c>
      <c r="Q232" s="649"/>
      <c r="V232" s="233"/>
      <c r="W232" s="234"/>
    </row>
    <row r="233" spans="1:24" x14ac:dyDescent="0.6">
      <c r="A233" s="224" t="s">
        <v>18</v>
      </c>
      <c r="B233" s="224" t="s">
        <v>18</v>
      </c>
      <c r="C233" s="224" t="s">
        <v>18</v>
      </c>
      <c r="D233" s="224" t="s">
        <v>18</v>
      </c>
      <c r="E233" s="663" t="s">
        <v>48</v>
      </c>
      <c r="F233" s="649"/>
      <c r="G233" s="649"/>
      <c r="H233" s="649"/>
      <c r="I233" s="649"/>
      <c r="J233" s="649"/>
      <c r="K233" s="649"/>
      <c r="L233" s="226" t="s">
        <v>190</v>
      </c>
      <c r="M233" s="664">
        <v>5000</v>
      </c>
      <c r="N233" s="649"/>
      <c r="O233" s="649"/>
      <c r="P233" s="665" t="s">
        <v>189</v>
      </c>
      <c r="Q233" s="649"/>
      <c r="V233" s="233">
        <f>M233</f>
        <v>5000</v>
      </c>
      <c r="W233" s="234"/>
    </row>
    <row r="234" spans="1:24" x14ac:dyDescent="0.6">
      <c r="A234" s="224" t="s">
        <v>18</v>
      </c>
      <c r="B234" s="224" t="s">
        <v>18</v>
      </c>
      <c r="C234" s="224" t="s">
        <v>18</v>
      </c>
      <c r="D234" s="224" t="s">
        <v>18</v>
      </c>
      <c r="E234" s="663" t="s">
        <v>49</v>
      </c>
      <c r="F234" s="649"/>
      <c r="G234" s="649"/>
      <c r="H234" s="649"/>
      <c r="I234" s="649"/>
      <c r="J234" s="649"/>
      <c r="K234" s="649"/>
      <c r="L234" s="226" t="s">
        <v>190</v>
      </c>
      <c r="M234" s="664">
        <v>20000</v>
      </c>
      <c r="N234" s="649"/>
      <c r="O234" s="649"/>
      <c r="P234" s="665" t="s">
        <v>189</v>
      </c>
      <c r="Q234" s="649"/>
      <c r="V234" s="233">
        <f>M234</f>
        <v>20000</v>
      </c>
      <c r="W234" s="234"/>
    </row>
    <row r="235" spans="1:24" x14ac:dyDescent="0.6">
      <c r="A235" s="224" t="s">
        <v>18</v>
      </c>
      <c r="B235" s="224" t="s">
        <v>18</v>
      </c>
      <c r="C235" s="224" t="s">
        <v>18</v>
      </c>
      <c r="D235" s="224" t="s">
        <v>18</v>
      </c>
      <c r="E235" s="663" t="s">
        <v>50</v>
      </c>
      <c r="F235" s="649"/>
      <c r="G235" s="649"/>
      <c r="H235" s="649"/>
      <c r="I235" s="649"/>
      <c r="J235" s="649"/>
      <c r="K235" s="649"/>
      <c r="L235" s="226" t="s">
        <v>190</v>
      </c>
      <c r="M235" s="664">
        <v>15000</v>
      </c>
      <c r="N235" s="649"/>
      <c r="O235" s="649"/>
      <c r="P235" s="665" t="s">
        <v>189</v>
      </c>
      <c r="Q235" s="649"/>
      <c r="V235" s="233">
        <f>M235</f>
        <v>15000</v>
      </c>
      <c r="W235" s="234"/>
    </row>
    <row r="236" spans="1:24" x14ac:dyDescent="0.6">
      <c r="A236" s="224" t="s">
        <v>18</v>
      </c>
      <c r="B236" s="224" t="s">
        <v>18</v>
      </c>
      <c r="C236" s="224" t="s">
        <v>18</v>
      </c>
      <c r="D236" s="652" t="s">
        <v>133</v>
      </c>
      <c r="E236" s="649"/>
      <c r="F236" s="649"/>
      <c r="G236" s="649"/>
      <c r="H236" s="649"/>
      <c r="I236" s="649"/>
      <c r="J236" s="649"/>
      <c r="K236" s="649"/>
      <c r="L236" s="225" t="s">
        <v>190</v>
      </c>
      <c r="M236" s="653">
        <v>30000</v>
      </c>
      <c r="N236" s="649"/>
      <c r="O236" s="649"/>
      <c r="P236" s="654" t="s">
        <v>189</v>
      </c>
      <c r="Q236" s="649"/>
      <c r="V236" s="233">
        <f>M236</f>
        <v>30000</v>
      </c>
      <c r="W236" s="234"/>
    </row>
    <row r="237" spans="1:24" x14ac:dyDescent="0.6">
      <c r="A237" s="224" t="s">
        <v>18</v>
      </c>
      <c r="B237" s="224" t="s">
        <v>18</v>
      </c>
      <c r="C237" s="221" t="s">
        <v>18</v>
      </c>
      <c r="D237" s="648" t="s">
        <v>134</v>
      </c>
      <c r="E237" s="649"/>
      <c r="F237" s="649"/>
      <c r="G237" s="649"/>
      <c r="H237" s="649"/>
      <c r="I237" s="649"/>
      <c r="J237" s="649"/>
      <c r="K237" s="649"/>
      <c r="L237" s="222" t="s">
        <v>13</v>
      </c>
      <c r="M237" s="650">
        <v>148000</v>
      </c>
      <c r="N237" s="649"/>
      <c r="O237" s="649"/>
      <c r="P237" s="651" t="s">
        <v>189</v>
      </c>
      <c r="Q237" s="649"/>
      <c r="V237" s="233"/>
      <c r="W237" s="234"/>
    </row>
    <row r="238" spans="1:24" x14ac:dyDescent="0.6">
      <c r="A238" s="224" t="s">
        <v>18</v>
      </c>
      <c r="B238" s="224" t="s">
        <v>18</v>
      </c>
      <c r="C238" s="224" t="s">
        <v>18</v>
      </c>
      <c r="D238" s="652" t="s">
        <v>144</v>
      </c>
      <c r="E238" s="649"/>
      <c r="F238" s="649"/>
      <c r="G238" s="649"/>
      <c r="H238" s="649"/>
      <c r="I238" s="649"/>
      <c r="J238" s="649"/>
      <c r="K238" s="649"/>
      <c r="L238" s="225" t="s">
        <v>190</v>
      </c>
      <c r="M238" s="653">
        <v>20000</v>
      </c>
      <c r="N238" s="649"/>
      <c r="O238" s="649"/>
      <c r="P238" s="654" t="s">
        <v>189</v>
      </c>
      <c r="Q238" s="649"/>
      <c r="V238" s="233">
        <f>M238</f>
        <v>20000</v>
      </c>
      <c r="W238" s="234"/>
    </row>
    <row r="239" spans="1:24" x14ac:dyDescent="0.6">
      <c r="A239" s="224" t="s">
        <v>18</v>
      </c>
      <c r="B239" s="224" t="s">
        <v>18</v>
      </c>
      <c r="C239" s="224" t="s">
        <v>18</v>
      </c>
      <c r="D239" s="652" t="s">
        <v>135</v>
      </c>
      <c r="E239" s="649"/>
      <c r="F239" s="649"/>
      <c r="G239" s="649"/>
      <c r="H239" s="649"/>
      <c r="I239" s="649"/>
      <c r="J239" s="649"/>
      <c r="K239" s="649"/>
      <c r="L239" s="225" t="s">
        <v>190</v>
      </c>
      <c r="M239" s="653">
        <v>10000</v>
      </c>
      <c r="N239" s="649"/>
      <c r="O239" s="649"/>
      <c r="P239" s="654" t="s">
        <v>189</v>
      </c>
      <c r="Q239" s="649"/>
      <c r="V239" s="233">
        <f>M239</f>
        <v>10000</v>
      </c>
      <c r="W239" s="234"/>
    </row>
    <row r="240" spans="1:24" x14ac:dyDescent="0.6">
      <c r="A240" s="224" t="s">
        <v>18</v>
      </c>
      <c r="B240" s="224" t="s">
        <v>18</v>
      </c>
      <c r="C240" s="224" t="s">
        <v>18</v>
      </c>
      <c r="D240" s="652" t="s">
        <v>138</v>
      </c>
      <c r="E240" s="649"/>
      <c r="F240" s="649"/>
      <c r="G240" s="649"/>
      <c r="H240" s="649"/>
      <c r="I240" s="649"/>
      <c r="J240" s="649"/>
      <c r="K240" s="649"/>
      <c r="L240" s="225" t="s">
        <v>190</v>
      </c>
      <c r="M240" s="653">
        <v>70000</v>
      </c>
      <c r="N240" s="649"/>
      <c r="O240" s="649"/>
      <c r="P240" s="654" t="s">
        <v>189</v>
      </c>
      <c r="Q240" s="649"/>
      <c r="V240" s="233">
        <f>M240</f>
        <v>70000</v>
      </c>
      <c r="W240" s="234"/>
    </row>
    <row r="241" spans="1:24" x14ac:dyDescent="0.6">
      <c r="A241" s="224" t="s">
        <v>18</v>
      </c>
      <c r="B241" s="224" t="s">
        <v>18</v>
      </c>
      <c r="C241" s="224" t="s">
        <v>18</v>
      </c>
      <c r="D241" s="652" t="s">
        <v>143</v>
      </c>
      <c r="E241" s="649"/>
      <c r="F241" s="649"/>
      <c r="G241" s="649"/>
      <c r="H241" s="649"/>
      <c r="I241" s="649"/>
      <c r="J241" s="649"/>
      <c r="K241" s="649"/>
      <c r="L241" s="225" t="s">
        <v>190</v>
      </c>
      <c r="M241" s="653">
        <v>2000</v>
      </c>
      <c r="N241" s="649"/>
      <c r="O241" s="649"/>
      <c r="P241" s="654" t="s">
        <v>189</v>
      </c>
      <c r="Q241" s="649"/>
      <c r="V241" s="233">
        <f>M241</f>
        <v>2000</v>
      </c>
      <c r="W241" s="234"/>
    </row>
    <row r="242" spans="1:24" x14ac:dyDescent="0.6">
      <c r="A242" s="224" t="s">
        <v>18</v>
      </c>
      <c r="B242" s="224" t="s">
        <v>18</v>
      </c>
      <c r="C242" s="224" t="s">
        <v>18</v>
      </c>
      <c r="D242" s="652" t="s">
        <v>136</v>
      </c>
      <c r="E242" s="649"/>
      <c r="F242" s="649"/>
      <c r="G242" s="649"/>
      <c r="H242" s="649"/>
      <c r="I242" s="649"/>
      <c r="J242" s="649"/>
      <c r="K242" s="649"/>
      <c r="L242" s="225" t="s">
        <v>190</v>
      </c>
      <c r="M242" s="653">
        <v>46000</v>
      </c>
      <c r="N242" s="649"/>
      <c r="O242" s="649"/>
      <c r="P242" s="654" t="s">
        <v>189</v>
      </c>
      <c r="Q242" s="649"/>
      <c r="V242" s="233">
        <f>M242</f>
        <v>46000</v>
      </c>
      <c r="W242" s="234"/>
    </row>
    <row r="243" spans="1:24" x14ac:dyDescent="0.6">
      <c r="A243" s="221" t="s">
        <v>18</v>
      </c>
      <c r="B243" s="648" t="s">
        <v>203</v>
      </c>
      <c r="C243" s="649"/>
      <c r="D243" s="649"/>
      <c r="E243" s="649"/>
      <c r="F243" s="649"/>
      <c r="G243" s="649"/>
      <c r="H243" s="649"/>
      <c r="I243" s="649"/>
      <c r="J243" s="649"/>
      <c r="K243" s="649"/>
      <c r="L243" s="222" t="s">
        <v>13</v>
      </c>
      <c r="M243" s="650">
        <v>1027760</v>
      </c>
      <c r="N243" s="649"/>
      <c r="O243" s="649"/>
      <c r="P243" s="651" t="s">
        <v>189</v>
      </c>
      <c r="Q243" s="649"/>
      <c r="V243" s="233"/>
      <c r="W243" s="234"/>
      <c r="X243" s="223">
        <f>SUM(V243:W252)</f>
        <v>1027760</v>
      </c>
    </row>
    <row r="244" spans="1:24" x14ac:dyDescent="0.6">
      <c r="A244" s="224" t="s">
        <v>18</v>
      </c>
      <c r="B244" s="224" t="s">
        <v>18</v>
      </c>
      <c r="C244" s="648" t="s">
        <v>25</v>
      </c>
      <c r="D244" s="649"/>
      <c r="E244" s="649"/>
      <c r="F244" s="649"/>
      <c r="G244" s="649"/>
      <c r="H244" s="649"/>
      <c r="I244" s="649"/>
      <c r="J244" s="649"/>
      <c r="K244" s="649"/>
      <c r="L244" s="222" t="s">
        <v>13</v>
      </c>
      <c r="M244" s="650">
        <v>327760</v>
      </c>
      <c r="N244" s="649"/>
      <c r="O244" s="649"/>
      <c r="P244" s="651" t="s">
        <v>189</v>
      </c>
      <c r="Q244" s="649"/>
      <c r="V244" s="233"/>
      <c r="W244" s="234"/>
    </row>
    <row r="245" spans="1:24" x14ac:dyDescent="0.6">
      <c r="A245" s="224" t="s">
        <v>18</v>
      </c>
      <c r="B245" s="224" t="s">
        <v>18</v>
      </c>
      <c r="C245" s="221" t="s">
        <v>18</v>
      </c>
      <c r="D245" s="648" t="s">
        <v>32</v>
      </c>
      <c r="E245" s="649"/>
      <c r="F245" s="649"/>
      <c r="G245" s="649"/>
      <c r="H245" s="649"/>
      <c r="I245" s="649"/>
      <c r="J245" s="649"/>
      <c r="K245" s="649"/>
      <c r="L245" s="222" t="s">
        <v>13</v>
      </c>
      <c r="M245" s="650">
        <v>327760</v>
      </c>
      <c r="N245" s="649"/>
      <c r="O245" s="649"/>
      <c r="P245" s="651" t="s">
        <v>189</v>
      </c>
      <c r="Q245" s="649"/>
      <c r="V245" s="233"/>
      <c r="W245" s="234"/>
    </row>
    <row r="246" spans="1:24" s="323" customFormat="1" x14ac:dyDescent="0.6">
      <c r="A246" s="321" t="s">
        <v>18</v>
      </c>
      <c r="B246" s="321" t="s">
        <v>18</v>
      </c>
      <c r="C246" s="321" t="s">
        <v>18</v>
      </c>
      <c r="D246" s="689" t="s">
        <v>33</v>
      </c>
      <c r="E246" s="690"/>
      <c r="F246" s="690"/>
      <c r="G246" s="690"/>
      <c r="H246" s="690"/>
      <c r="I246" s="690"/>
      <c r="J246" s="690"/>
      <c r="K246" s="690"/>
      <c r="L246" s="322" t="s">
        <v>190</v>
      </c>
      <c r="M246" s="691">
        <v>231760</v>
      </c>
      <c r="N246" s="690"/>
      <c r="O246" s="690"/>
      <c r="P246" s="692" t="s">
        <v>189</v>
      </c>
      <c r="Q246" s="690"/>
      <c r="V246" s="324">
        <f>M246</f>
        <v>231760</v>
      </c>
      <c r="W246" s="324"/>
      <c r="X246" s="325"/>
    </row>
    <row r="247" spans="1:24" s="323" customFormat="1" x14ac:dyDescent="0.6">
      <c r="A247" s="321" t="s">
        <v>18</v>
      </c>
      <c r="B247" s="321" t="s">
        <v>18</v>
      </c>
      <c r="C247" s="321" t="s">
        <v>18</v>
      </c>
      <c r="D247" s="689" t="s">
        <v>35</v>
      </c>
      <c r="E247" s="690"/>
      <c r="F247" s="690"/>
      <c r="G247" s="690"/>
      <c r="H247" s="690"/>
      <c r="I247" s="690"/>
      <c r="J247" s="690"/>
      <c r="K247" s="690"/>
      <c r="L247" s="322" t="s">
        <v>190</v>
      </c>
      <c r="M247" s="691">
        <v>96000</v>
      </c>
      <c r="N247" s="690"/>
      <c r="O247" s="690"/>
      <c r="P247" s="692" t="s">
        <v>189</v>
      </c>
      <c r="Q247" s="690"/>
      <c r="V247" s="324">
        <f>M247</f>
        <v>96000</v>
      </c>
      <c r="W247" s="324"/>
      <c r="X247" s="325"/>
    </row>
    <row r="248" spans="1:24" x14ac:dyDescent="0.6">
      <c r="A248" s="224" t="s">
        <v>18</v>
      </c>
      <c r="B248" s="224" t="s">
        <v>18</v>
      </c>
      <c r="C248" s="648" t="s">
        <v>38</v>
      </c>
      <c r="D248" s="649"/>
      <c r="E248" s="649"/>
      <c r="F248" s="649"/>
      <c r="G248" s="649"/>
      <c r="H248" s="649"/>
      <c r="I248" s="649"/>
      <c r="J248" s="649"/>
      <c r="K248" s="649"/>
      <c r="L248" s="222" t="s">
        <v>13</v>
      </c>
      <c r="M248" s="650">
        <v>700000</v>
      </c>
      <c r="N248" s="649"/>
      <c r="O248" s="649"/>
      <c r="P248" s="651" t="s">
        <v>189</v>
      </c>
      <c r="Q248" s="649"/>
      <c r="V248" s="233"/>
      <c r="W248" s="234"/>
    </row>
    <row r="249" spans="1:24" x14ac:dyDescent="0.6">
      <c r="A249" s="224" t="s">
        <v>18</v>
      </c>
      <c r="B249" s="224" t="s">
        <v>18</v>
      </c>
      <c r="C249" s="221" t="s">
        <v>18</v>
      </c>
      <c r="D249" s="648" t="s">
        <v>134</v>
      </c>
      <c r="E249" s="649"/>
      <c r="F249" s="649"/>
      <c r="G249" s="649"/>
      <c r="H249" s="649"/>
      <c r="I249" s="649"/>
      <c r="J249" s="649"/>
      <c r="K249" s="649"/>
      <c r="L249" s="222" t="s">
        <v>13</v>
      </c>
      <c r="M249" s="650">
        <v>600000</v>
      </c>
      <c r="N249" s="649"/>
      <c r="O249" s="649"/>
      <c r="P249" s="651" t="s">
        <v>189</v>
      </c>
      <c r="Q249" s="649"/>
      <c r="V249" s="233"/>
      <c r="W249" s="234"/>
    </row>
    <row r="250" spans="1:24" x14ac:dyDescent="0.6">
      <c r="A250" s="224" t="s">
        <v>18</v>
      </c>
      <c r="B250" s="224" t="s">
        <v>18</v>
      </c>
      <c r="C250" s="224" t="s">
        <v>18</v>
      </c>
      <c r="D250" s="652" t="s">
        <v>137</v>
      </c>
      <c r="E250" s="649"/>
      <c r="F250" s="649"/>
      <c r="G250" s="649"/>
      <c r="H250" s="649"/>
      <c r="I250" s="649"/>
      <c r="J250" s="649"/>
      <c r="K250" s="649"/>
      <c r="L250" s="225" t="s">
        <v>190</v>
      </c>
      <c r="M250" s="653">
        <v>600000</v>
      </c>
      <c r="N250" s="649"/>
      <c r="O250" s="649"/>
      <c r="P250" s="654" t="s">
        <v>189</v>
      </c>
      <c r="Q250" s="649"/>
      <c r="V250" s="233">
        <f>M250</f>
        <v>600000</v>
      </c>
      <c r="W250" s="234"/>
    </row>
    <row r="251" spans="1:24" x14ac:dyDescent="0.6">
      <c r="A251" s="224" t="s">
        <v>18</v>
      </c>
      <c r="B251" s="224" t="s">
        <v>18</v>
      </c>
      <c r="C251" s="221" t="s">
        <v>18</v>
      </c>
      <c r="D251" s="648" t="s">
        <v>145</v>
      </c>
      <c r="E251" s="649"/>
      <c r="F251" s="649"/>
      <c r="G251" s="649"/>
      <c r="H251" s="649"/>
      <c r="I251" s="649"/>
      <c r="J251" s="649"/>
      <c r="K251" s="649"/>
      <c r="L251" s="222" t="s">
        <v>13</v>
      </c>
      <c r="M251" s="650">
        <v>100000</v>
      </c>
      <c r="N251" s="649"/>
      <c r="O251" s="649"/>
      <c r="P251" s="651" t="s">
        <v>189</v>
      </c>
      <c r="Q251" s="649"/>
      <c r="V251" s="233"/>
      <c r="W251" s="234"/>
    </row>
    <row r="252" spans="1:24" x14ac:dyDescent="0.6">
      <c r="A252" s="224" t="s">
        <v>18</v>
      </c>
      <c r="B252" s="224" t="s">
        <v>18</v>
      </c>
      <c r="C252" s="224" t="s">
        <v>18</v>
      </c>
      <c r="D252" s="652" t="s">
        <v>147</v>
      </c>
      <c r="E252" s="649"/>
      <c r="F252" s="649"/>
      <c r="G252" s="649"/>
      <c r="H252" s="649"/>
      <c r="I252" s="649"/>
      <c r="J252" s="649"/>
      <c r="K252" s="649"/>
      <c r="L252" s="225" t="s">
        <v>190</v>
      </c>
      <c r="M252" s="653">
        <v>100000</v>
      </c>
      <c r="N252" s="649"/>
      <c r="O252" s="649"/>
      <c r="P252" s="654" t="s">
        <v>189</v>
      </c>
      <c r="Q252" s="649"/>
      <c r="V252" s="233">
        <f>M252</f>
        <v>100000</v>
      </c>
      <c r="W252" s="234"/>
    </row>
    <row r="253" spans="1:24" ht="18" customHeight="1" x14ac:dyDescent="0.6">
      <c r="A253" s="655" t="s">
        <v>6</v>
      </c>
      <c r="B253" s="649"/>
      <c r="C253" s="649"/>
      <c r="D253" s="649"/>
      <c r="E253" s="649"/>
      <c r="F253" s="649"/>
      <c r="G253" s="649"/>
      <c r="H253" s="649"/>
      <c r="I253" s="649"/>
      <c r="J253" s="649"/>
      <c r="K253" s="649"/>
      <c r="L253" s="649"/>
      <c r="M253" s="649"/>
      <c r="N253" s="649"/>
      <c r="O253" s="649"/>
      <c r="P253" s="649"/>
      <c r="Q253" s="649"/>
      <c r="V253" s="233"/>
      <c r="W253" s="234"/>
    </row>
    <row r="254" spans="1:24" x14ac:dyDescent="0.6">
      <c r="A254" s="221" t="s">
        <v>18</v>
      </c>
      <c r="B254" s="648" t="s">
        <v>204</v>
      </c>
      <c r="C254" s="649"/>
      <c r="D254" s="649"/>
      <c r="E254" s="649"/>
      <c r="F254" s="649"/>
      <c r="G254" s="649"/>
      <c r="H254" s="649"/>
      <c r="I254" s="649"/>
      <c r="J254" s="649"/>
      <c r="K254" s="649"/>
      <c r="L254" s="222" t="s">
        <v>13</v>
      </c>
      <c r="M254" s="650">
        <v>787000</v>
      </c>
      <c r="N254" s="649"/>
      <c r="O254" s="649"/>
      <c r="P254" s="651" t="s">
        <v>189</v>
      </c>
      <c r="Q254" s="649"/>
      <c r="V254" s="233"/>
      <c r="W254" s="234"/>
      <c r="X254" s="223">
        <f>SUM(V254:W286)</f>
        <v>787000</v>
      </c>
    </row>
    <row r="255" spans="1:24" x14ac:dyDescent="0.6">
      <c r="A255" s="224" t="s">
        <v>18</v>
      </c>
      <c r="B255" s="224" t="s">
        <v>18</v>
      </c>
      <c r="C255" s="648" t="s">
        <v>38</v>
      </c>
      <c r="D255" s="649"/>
      <c r="E255" s="649"/>
      <c r="F255" s="649"/>
      <c r="G255" s="649"/>
      <c r="H255" s="649"/>
      <c r="I255" s="649"/>
      <c r="J255" s="649"/>
      <c r="K255" s="649"/>
      <c r="L255" s="222" t="s">
        <v>13</v>
      </c>
      <c r="M255" s="650">
        <v>787000</v>
      </c>
      <c r="N255" s="649"/>
      <c r="O255" s="649"/>
      <c r="P255" s="651" t="s">
        <v>189</v>
      </c>
      <c r="Q255" s="649"/>
      <c r="V255" s="233"/>
      <c r="W255" s="234"/>
    </row>
    <row r="256" spans="1:24" x14ac:dyDescent="0.6">
      <c r="A256" s="224" t="s">
        <v>18</v>
      </c>
      <c r="B256" s="224" t="s">
        <v>18</v>
      </c>
      <c r="C256" s="221" t="s">
        <v>18</v>
      </c>
      <c r="D256" s="648" t="s">
        <v>43</v>
      </c>
      <c r="E256" s="649"/>
      <c r="F256" s="649"/>
      <c r="G256" s="649"/>
      <c r="H256" s="649"/>
      <c r="I256" s="649"/>
      <c r="J256" s="649"/>
      <c r="K256" s="649"/>
      <c r="L256" s="222" t="s">
        <v>13</v>
      </c>
      <c r="M256" s="650">
        <v>787000</v>
      </c>
      <c r="N256" s="649"/>
      <c r="O256" s="649"/>
      <c r="P256" s="651" t="s">
        <v>189</v>
      </c>
      <c r="Q256" s="649"/>
      <c r="V256" s="233"/>
      <c r="W256" s="234"/>
    </row>
    <row r="257" spans="1:23" x14ac:dyDescent="0.6">
      <c r="A257" s="224" t="s">
        <v>18</v>
      </c>
      <c r="B257" s="224" t="s">
        <v>18</v>
      </c>
      <c r="C257" s="224" t="s">
        <v>18</v>
      </c>
      <c r="D257" s="652" t="s">
        <v>46</v>
      </c>
      <c r="E257" s="649"/>
      <c r="F257" s="649"/>
      <c r="G257" s="649"/>
      <c r="H257" s="649"/>
      <c r="I257" s="649"/>
      <c r="J257" s="649"/>
      <c r="K257" s="649"/>
      <c r="L257" s="225" t="s">
        <v>18</v>
      </c>
      <c r="M257" s="666" t="s">
        <v>18</v>
      </c>
      <c r="N257" s="649"/>
      <c r="O257" s="649"/>
      <c r="P257" s="654" t="s">
        <v>18</v>
      </c>
      <c r="Q257" s="649"/>
      <c r="V257" s="233"/>
      <c r="W257" s="234"/>
    </row>
    <row r="258" spans="1:23" x14ac:dyDescent="0.6">
      <c r="A258" s="224" t="s">
        <v>18</v>
      </c>
      <c r="B258" s="224" t="s">
        <v>18</v>
      </c>
      <c r="C258" s="224" t="s">
        <v>18</v>
      </c>
      <c r="D258" s="224" t="s">
        <v>18</v>
      </c>
      <c r="E258" s="663" t="s">
        <v>54</v>
      </c>
      <c r="F258" s="649"/>
      <c r="G258" s="649"/>
      <c r="H258" s="649"/>
      <c r="I258" s="649"/>
      <c r="J258" s="649"/>
      <c r="K258" s="649"/>
      <c r="L258" s="226" t="s">
        <v>190</v>
      </c>
      <c r="M258" s="664">
        <v>5000</v>
      </c>
      <c r="N258" s="649"/>
      <c r="O258" s="649"/>
      <c r="P258" s="665" t="s">
        <v>189</v>
      </c>
      <c r="Q258" s="649"/>
      <c r="V258" s="233"/>
      <c r="W258" s="234">
        <f>M258</f>
        <v>5000</v>
      </c>
    </row>
    <row r="259" spans="1:23" x14ac:dyDescent="0.6">
      <c r="A259" s="224" t="s">
        <v>18</v>
      </c>
      <c r="B259" s="224" t="s">
        <v>18</v>
      </c>
      <c r="C259" s="224" t="s">
        <v>18</v>
      </c>
      <c r="D259" s="224" t="s">
        <v>18</v>
      </c>
      <c r="E259" s="663" t="s">
        <v>58</v>
      </c>
      <c r="F259" s="649"/>
      <c r="G259" s="649"/>
      <c r="H259" s="649"/>
      <c r="I259" s="649"/>
      <c r="J259" s="649"/>
      <c r="K259" s="649"/>
      <c r="L259" s="226" t="s">
        <v>190</v>
      </c>
      <c r="M259" s="664">
        <v>5000</v>
      </c>
      <c r="N259" s="649"/>
      <c r="O259" s="649"/>
      <c r="P259" s="665" t="s">
        <v>189</v>
      </c>
      <c r="Q259" s="649"/>
      <c r="V259" s="233"/>
      <c r="W259" s="234">
        <f t="shared" ref="W259:W286" si="9">M259</f>
        <v>5000</v>
      </c>
    </row>
    <row r="260" spans="1:23" x14ac:dyDescent="0.6">
      <c r="A260" s="224" t="s">
        <v>18</v>
      </c>
      <c r="B260" s="224" t="s">
        <v>18</v>
      </c>
      <c r="C260" s="224" t="s">
        <v>18</v>
      </c>
      <c r="D260" s="224" t="s">
        <v>18</v>
      </c>
      <c r="E260" s="663" t="s">
        <v>60</v>
      </c>
      <c r="F260" s="649"/>
      <c r="G260" s="649"/>
      <c r="H260" s="649"/>
      <c r="I260" s="649"/>
      <c r="J260" s="649"/>
      <c r="K260" s="649"/>
      <c r="L260" s="226" t="s">
        <v>190</v>
      </c>
      <c r="M260" s="664">
        <v>10000</v>
      </c>
      <c r="N260" s="649"/>
      <c r="O260" s="649"/>
      <c r="P260" s="665" t="s">
        <v>189</v>
      </c>
      <c r="Q260" s="649"/>
      <c r="V260" s="233"/>
      <c r="W260" s="234">
        <f t="shared" si="9"/>
        <v>10000</v>
      </c>
    </row>
    <row r="261" spans="1:23" x14ac:dyDescent="0.6">
      <c r="A261" s="224" t="s">
        <v>18</v>
      </c>
      <c r="B261" s="224" t="s">
        <v>18</v>
      </c>
      <c r="C261" s="224" t="s">
        <v>18</v>
      </c>
      <c r="D261" s="224" t="s">
        <v>18</v>
      </c>
      <c r="E261" s="663" t="s">
        <v>61</v>
      </c>
      <c r="F261" s="649"/>
      <c r="G261" s="649"/>
      <c r="H261" s="649"/>
      <c r="I261" s="649"/>
      <c r="J261" s="649"/>
      <c r="K261" s="649"/>
      <c r="L261" s="226" t="s">
        <v>190</v>
      </c>
      <c r="M261" s="664">
        <v>5000</v>
      </c>
      <c r="N261" s="649"/>
      <c r="O261" s="649"/>
      <c r="P261" s="665" t="s">
        <v>189</v>
      </c>
      <c r="Q261" s="649"/>
      <c r="V261" s="233"/>
      <c r="W261" s="234">
        <f t="shared" si="9"/>
        <v>5000</v>
      </c>
    </row>
    <row r="262" spans="1:23" x14ac:dyDescent="0.6">
      <c r="A262" s="224" t="s">
        <v>18</v>
      </c>
      <c r="B262" s="224" t="s">
        <v>18</v>
      </c>
      <c r="C262" s="224" t="s">
        <v>18</v>
      </c>
      <c r="D262" s="224" t="s">
        <v>18</v>
      </c>
      <c r="E262" s="663" t="s">
        <v>65</v>
      </c>
      <c r="F262" s="649"/>
      <c r="G262" s="649"/>
      <c r="H262" s="649"/>
      <c r="I262" s="649"/>
      <c r="J262" s="649"/>
      <c r="K262" s="649"/>
      <c r="L262" s="226" t="s">
        <v>190</v>
      </c>
      <c r="M262" s="664">
        <v>5000</v>
      </c>
      <c r="N262" s="649"/>
      <c r="O262" s="649"/>
      <c r="P262" s="665" t="s">
        <v>189</v>
      </c>
      <c r="Q262" s="649"/>
      <c r="V262" s="233"/>
      <c r="W262" s="234">
        <f t="shared" si="9"/>
        <v>5000</v>
      </c>
    </row>
    <row r="263" spans="1:23" x14ac:dyDescent="0.6">
      <c r="A263" s="224" t="s">
        <v>18</v>
      </c>
      <c r="B263" s="224" t="s">
        <v>18</v>
      </c>
      <c r="C263" s="224" t="s">
        <v>18</v>
      </c>
      <c r="D263" s="224" t="s">
        <v>18</v>
      </c>
      <c r="E263" s="663" t="s">
        <v>66</v>
      </c>
      <c r="F263" s="649"/>
      <c r="G263" s="649"/>
      <c r="H263" s="649"/>
      <c r="I263" s="649"/>
      <c r="J263" s="649"/>
      <c r="K263" s="649"/>
      <c r="L263" s="226" t="s">
        <v>190</v>
      </c>
      <c r="M263" s="664">
        <v>100000</v>
      </c>
      <c r="N263" s="649"/>
      <c r="O263" s="649"/>
      <c r="P263" s="665" t="s">
        <v>189</v>
      </c>
      <c r="Q263" s="649"/>
      <c r="V263" s="233"/>
      <c r="W263" s="234">
        <f t="shared" si="9"/>
        <v>100000</v>
      </c>
    </row>
    <row r="264" spans="1:23" x14ac:dyDescent="0.6">
      <c r="A264" s="224" t="s">
        <v>18</v>
      </c>
      <c r="B264" s="224" t="s">
        <v>18</v>
      </c>
      <c r="C264" s="224" t="s">
        <v>18</v>
      </c>
      <c r="D264" s="224" t="s">
        <v>18</v>
      </c>
      <c r="E264" s="663" t="s">
        <v>75</v>
      </c>
      <c r="F264" s="649"/>
      <c r="G264" s="649"/>
      <c r="H264" s="649"/>
      <c r="I264" s="649"/>
      <c r="J264" s="649"/>
      <c r="K264" s="649"/>
      <c r="L264" s="226" t="s">
        <v>190</v>
      </c>
      <c r="M264" s="664">
        <v>5000</v>
      </c>
      <c r="N264" s="649"/>
      <c r="O264" s="649"/>
      <c r="P264" s="665" t="s">
        <v>189</v>
      </c>
      <c r="Q264" s="649"/>
      <c r="V264" s="233"/>
      <c r="W264" s="234">
        <f t="shared" si="9"/>
        <v>5000</v>
      </c>
    </row>
    <row r="265" spans="1:23" x14ac:dyDescent="0.6">
      <c r="A265" s="224" t="s">
        <v>18</v>
      </c>
      <c r="B265" s="224" t="s">
        <v>18</v>
      </c>
      <c r="C265" s="224" t="s">
        <v>18</v>
      </c>
      <c r="D265" s="224" t="s">
        <v>18</v>
      </c>
      <c r="E265" s="663" t="s">
        <v>77</v>
      </c>
      <c r="F265" s="649"/>
      <c r="G265" s="649"/>
      <c r="H265" s="649"/>
      <c r="I265" s="649"/>
      <c r="J265" s="649"/>
      <c r="K265" s="649"/>
      <c r="L265" s="226" t="s">
        <v>190</v>
      </c>
      <c r="M265" s="664">
        <v>15000</v>
      </c>
      <c r="N265" s="649"/>
      <c r="O265" s="649"/>
      <c r="P265" s="665" t="s">
        <v>189</v>
      </c>
      <c r="Q265" s="649"/>
      <c r="V265" s="233"/>
      <c r="W265" s="234">
        <f t="shared" si="9"/>
        <v>15000</v>
      </c>
    </row>
    <row r="266" spans="1:23" x14ac:dyDescent="0.6">
      <c r="A266" s="224" t="s">
        <v>18</v>
      </c>
      <c r="B266" s="224" t="s">
        <v>18</v>
      </c>
      <c r="C266" s="224" t="s">
        <v>18</v>
      </c>
      <c r="D266" s="224" t="s">
        <v>18</v>
      </c>
      <c r="E266" s="663" t="s">
        <v>78</v>
      </c>
      <c r="F266" s="649"/>
      <c r="G266" s="649"/>
      <c r="H266" s="649"/>
      <c r="I266" s="649"/>
      <c r="J266" s="649"/>
      <c r="K266" s="649"/>
      <c r="L266" s="226" t="s">
        <v>190</v>
      </c>
      <c r="M266" s="664">
        <v>500000</v>
      </c>
      <c r="N266" s="649"/>
      <c r="O266" s="649"/>
      <c r="P266" s="665" t="s">
        <v>189</v>
      </c>
      <c r="Q266" s="649"/>
      <c r="V266" s="233"/>
      <c r="W266" s="234">
        <f t="shared" si="9"/>
        <v>500000</v>
      </c>
    </row>
    <row r="267" spans="1:23" x14ac:dyDescent="0.6">
      <c r="A267" s="224" t="s">
        <v>18</v>
      </c>
      <c r="B267" s="224" t="s">
        <v>18</v>
      </c>
      <c r="C267" s="224" t="s">
        <v>18</v>
      </c>
      <c r="D267" s="224" t="s">
        <v>18</v>
      </c>
      <c r="E267" s="663" t="s">
        <v>79</v>
      </c>
      <c r="F267" s="649"/>
      <c r="G267" s="649"/>
      <c r="H267" s="649"/>
      <c r="I267" s="649"/>
      <c r="J267" s="649"/>
      <c r="K267" s="649"/>
      <c r="L267" s="226" t="s">
        <v>190</v>
      </c>
      <c r="M267" s="664">
        <v>5000</v>
      </c>
      <c r="N267" s="649"/>
      <c r="O267" s="649"/>
      <c r="P267" s="665" t="s">
        <v>189</v>
      </c>
      <c r="Q267" s="649"/>
      <c r="V267" s="233"/>
      <c r="W267" s="234">
        <f t="shared" si="9"/>
        <v>5000</v>
      </c>
    </row>
    <row r="268" spans="1:23" x14ac:dyDescent="0.6">
      <c r="A268" s="224" t="s">
        <v>18</v>
      </c>
      <c r="B268" s="224" t="s">
        <v>18</v>
      </c>
      <c r="C268" s="224" t="s">
        <v>18</v>
      </c>
      <c r="D268" s="224" t="s">
        <v>18</v>
      </c>
      <c r="E268" s="663" t="s">
        <v>81</v>
      </c>
      <c r="F268" s="649"/>
      <c r="G268" s="649"/>
      <c r="H268" s="649"/>
      <c r="I268" s="649"/>
      <c r="J268" s="649"/>
      <c r="K268" s="649"/>
      <c r="L268" s="226" t="s">
        <v>190</v>
      </c>
      <c r="M268" s="664">
        <v>10000</v>
      </c>
      <c r="N268" s="649"/>
      <c r="O268" s="649"/>
      <c r="P268" s="665" t="s">
        <v>189</v>
      </c>
      <c r="Q268" s="649"/>
      <c r="V268" s="233"/>
      <c r="W268" s="234">
        <f t="shared" si="9"/>
        <v>10000</v>
      </c>
    </row>
    <row r="269" spans="1:23" x14ac:dyDescent="0.6">
      <c r="A269" s="224" t="s">
        <v>18</v>
      </c>
      <c r="B269" s="224" t="s">
        <v>18</v>
      </c>
      <c r="C269" s="224" t="s">
        <v>18</v>
      </c>
      <c r="D269" s="224" t="s">
        <v>18</v>
      </c>
      <c r="E269" s="663" t="s">
        <v>82</v>
      </c>
      <c r="F269" s="649"/>
      <c r="G269" s="649"/>
      <c r="H269" s="649"/>
      <c r="I269" s="649"/>
      <c r="J269" s="649"/>
      <c r="K269" s="649"/>
      <c r="L269" s="226" t="s">
        <v>190</v>
      </c>
      <c r="M269" s="664">
        <v>5000</v>
      </c>
      <c r="N269" s="649"/>
      <c r="O269" s="649"/>
      <c r="P269" s="665" t="s">
        <v>189</v>
      </c>
      <c r="Q269" s="649"/>
      <c r="V269" s="233"/>
      <c r="W269" s="234">
        <f t="shared" si="9"/>
        <v>5000</v>
      </c>
    </row>
    <row r="270" spans="1:23" x14ac:dyDescent="0.6">
      <c r="A270" s="224" t="s">
        <v>18</v>
      </c>
      <c r="B270" s="224" t="s">
        <v>18</v>
      </c>
      <c r="C270" s="224" t="s">
        <v>18</v>
      </c>
      <c r="D270" s="224" t="s">
        <v>18</v>
      </c>
      <c r="E270" s="663" t="s">
        <v>83</v>
      </c>
      <c r="F270" s="649"/>
      <c r="G270" s="649"/>
      <c r="H270" s="649"/>
      <c r="I270" s="649"/>
      <c r="J270" s="649"/>
      <c r="K270" s="649"/>
      <c r="L270" s="226" t="s">
        <v>190</v>
      </c>
      <c r="M270" s="664">
        <v>5000</v>
      </c>
      <c r="N270" s="649"/>
      <c r="O270" s="649"/>
      <c r="P270" s="665" t="s">
        <v>189</v>
      </c>
      <c r="Q270" s="649"/>
      <c r="V270" s="233"/>
      <c r="W270" s="234">
        <f t="shared" si="9"/>
        <v>5000</v>
      </c>
    </row>
    <row r="271" spans="1:23" x14ac:dyDescent="0.6">
      <c r="A271" s="224" t="s">
        <v>18</v>
      </c>
      <c r="B271" s="224" t="s">
        <v>18</v>
      </c>
      <c r="C271" s="224" t="s">
        <v>18</v>
      </c>
      <c r="D271" s="224" t="s">
        <v>18</v>
      </c>
      <c r="E271" s="663" t="s">
        <v>85</v>
      </c>
      <c r="F271" s="649"/>
      <c r="G271" s="649"/>
      <c r="H271" s="649"/>
      <c r="I271" s="649"/>
      <c r="J271" s="649"/>
      <c r="K271" s="649"/>
      <c r="L271" s="226" t="s">
        <v>190</v>
      </c>
      <c r="M271" s="664">
        <v>5000</v>
      </c>
      <c r="N271" s="649"/>
      <c r="O271" s="649"/>
      <c r="P271" s="665" t="s">
        <v>189</v>
      </c>
      <c r="Q271" s="649"/>
      <c r="V271" s="233"/>
      <c r="W271" s="234">
        <f t="shared" si="9"/>
        <v>5000</v>
      </c>
    </row>
    <row r="272" spans="1:23" x14ac:dyDescent="0.6">
      <c r="A272" s="224" t="s">
        <v>18</v>
      </c>
      <c r="B272" s="224" t="s">
        <v>18</v>
      </c>
      <c r="C272" s="224" t="s">
        <v>18</v>
      </c>
      <c r="D272" s="224" t="s">
        <v>18</v>
      </c>
      <c r="E272" s="663" t="s">
        <v>86</v>
      </c>
      <c r="F272" s="649"/>
      <c r="G272" s="649"/>
      <c r="H272" s="649"/>
      <c r="I272" s="649"/>
      <c r="J272" s="649"/>
      <c r="K272" s="649"/>
      <c r="L272" s="226" t="s">
        <v>190</v>
      </c>
      <c r="M272" s="664">
        <v>5000</v>
      </c>
      <c r="N272" s="649"/>
      <c r="O272" s="649"/>
      <c r="P272" s="665" t="s">
        <v>189</v>
      </c>
      <c r="Q272" s="649"/>
      <c r="V272" s="233"/>
      <c r="W272" s="234">
        <f t="shared" si="9"/>
        <v>5000</v>
      </c>
    </row>
    <row r="273" spans="1:24" x14ac:dyDescent="0.6">
      <c r="A273" s="224" t="s">
        <v>18</v>
      </c>
      <c r="B273" s="224" t="s">
        <v>18</v>
      </c>
      <c r="C273" s="224" t="s">
        <v>18</v>
      </c>
      <c r="D273" s="224" t="s">
        <v>18</v>
      </c>
      <c r="E273" s="663" t="s">
        <v>87</v>
      </c>
      <c r="F273" s="649"/>
      <c r="G273" s="649"/>
      <c r="H273" s="649"/>
      <c r="I273" s="649"/>
      <c r="J273" s="649"/>
      <c r="K273" s="649"/>
      <c r="L273" s="226" t="s">
        <v>190</v>
      </c>
      <c r="M273" s="664">
        <v>10000</v>
      </c>
      <c r="N273" s="649"/>
      <c r="O273" s="649"/>
      <c r="P273" s="665" t="s">
        <v>189</v>
      </c>
      <c r="Q273" s="649"/>
      <c r="V273" s="233"/>
      <c r="W273" s="234">
        <f t="shared" si="9"/>
        <v>10000</v>
      </c>
    </row>
    <row r="274" spans="1:24" x14ac:dyDescent="0.6">
      <c r="A274" s="224" t="s">
        <v>18</v>
      </c>
      <c r="B274" s="224" t="s">
        <v>18</v>
      </c>
      <c r="C274" s="224" t="s">
        <v>18</v>
      </c>
      <c r="D274" s="224" t="s">
        <v>18</v>
      </c>
      <c r="E274" s="663" t="s">
        <v>91</v>
      </c>
      <c r="F274" s="649"/>
      <c r="G274" s="649"/>
      <c r="H274" s="649"/>
      <c r="I274" s="649"/>
      <c r="J274" s="649"/>
      <c r="K274" s="649"/>
      <c r="L274" s="226" t="s">
        <v>190</v>
      </c>
      <c r="M274" s="664">
        <v>5000</v>
      </c>
      <c r="N274" s="649"/>
      <c r="O274" s="649"/>
      <c r="P274" s="665" t="s">
        <v>189</v>
      </c>
      <c r="Q274" s="649"/>
      <c r="V274" s="233"/>
      <c r="W274" s="234">
        <f t="shared" si="9"/>
        <v>5000</v>
      </c>
    </row>
    <row r="275" spans="1:24" x14ac:dyDescent="0.6">
      <c r="A275" s="224" t="s">
        <v>18</v>
      </c>
      <c r="B275" s="224" t="s">
        <v>18</v>
      </c>
      <c r="C275" s="224" t="s">
        <v>18</v>
      </c>
      <c r="D275" s="224" t="s">
        <v>18</v>
      </c>
      <c r="E275" s="663" t="s">
        <v>95</v>
      </c>
      <c r="F275" s="649"/>
      <c r="G275" s="649"/>
      <c r="H275" s="649"/>
      <c r="I275" s="649"/>
      <c r="J275" s="649"/>
      <c r="K275" s="649"/>
      <c r="L275" s="226" t="s">
        <v>190</v>
      </c>
      <c r="M275" s="664">
        <v>22000</v>
      </c>
      <c r="N275" s="649"/>
      <c r="O275" s="649"/>
      <c r="P275" s="665" t="s">
        <v>189</v>
      </c>
      <c r="Q275" s="649"/>
      <c r="V275" s="233"/>
      <c r="W275" s="234">
        <f t="shared" si="9"/>
        <v>22000</v>
      </c>
    </row>
    <row r="276" spans="1:24" x14ac:dyDescent="0.6">
      <c r="A276" s="224" t="s">
        <v>18</v>
      </c>
      <c r="B276" s="224" t="s">
        <v>18</v>
      </c>
      <c r="C276" s="224" t="s">
        <v>18</v>
      </c>
      <c r="D276" s="224" t="s">
        <v>18</v>
      </c>
      <c r="E276" s="663" t="s">
        <v>99</v>
      </c>
      <c r="F276" s="649"/>
      <c r="G276" s="649"/>
      <c r="H276" s="649"/>
      <c r="I276" s="649"/>
      <c r="J276" s="649"/>
      <c r="K276" s="649"/>
      <c r="L276" s="226" t="s">
        <v>190</v>
      </c>
      <c r="M276" s="664">
        <v>5000</v>
      </c>
      <c r="N276" s="649"/>
      <c r="O276" s="649"/>
      <c r="P276" s="665" t="s">
        <v>189</v>
      </c>
      <c r="Q276" s="649"/>
      <c r="V276" s="233"/>
      <c r="W276" s="234">
        <f t="shared" si="9"/>
        <v>5000</v>
      </c>
    </row>
    <row r="277" spans="1:24" x14ac:dyDescent="0.6">
      <c r="A277" s="224" t="s">
        <v>18</v>
      </c>
      <c r="B277" s="224" t="s">
        <v>18</v>
      </c>
      <c r="C277" s="224" t="s">
        <v>18</v>
      </c>
      <c r="D277" s="224" t="s">
        <v>18</v>
      </c>
      <c r="E277" s="663" t="s">
        <v>100</v>
      </c>
      <c r="F277" s="649"/>
      <c r="G277" s="649"/>
      <c r="H277" s="649"/>
      <c r="I277" s="649"/>
      <c r="J277" s="649"/>
      <c r="K277" s="649"/>
      <c r="L277" s="226" t="s">
        <v>190</v>
      </c>
      <c r="M277" s="664">
        <v>5000</v>
      </c>
      <c r="N277" s="649"/>
      <c r="O277" s="649"/>
      <c r="P277" s="665" t="s">
        <v>189</v>
      </c>
      <c r="Q277" s="649"/>
      <c r="V277" s="233"/>
      <c r="W277" s="234">
        <f t="shared" si="9"/>
        <v>5000</v>
      </c>
    </row>
    <row r="278" spans="1:24" x14ac:dyDescent="0.6">
      <c r="A278" s="224" t="s">
        <v>18</v>
      </c>
      <c r="B278" s="224" t="s">
        <v>18</v>
      </c>
      <c r="C278" s="224" t="s">
        <v>18</v>
      </c>
      <c r="D278" s="224" t="s">
        <v>18</v>
      </c>
      <c r="E278" s="663" t="s">
        <v>101</v>
      </c>
      <c r="F278" s="649"/>
      <c r="G278" s="649"/>
      <c r="H278" s="649"/>
      <c r="I278" s="649"/>
      <c r="J278" s="649"/>
      <c r="K278" s="649"/>
      <c r="L278" s="226" t="s">
        <v>190</v>
      </c>
      <c r="M278" s="664">
        <v>5000</v>
      </c>
      <c r="N278" s="649"/>
      <c r="O278" s="649"/>
      <c r="P278" s="665" t="s">
        <v>189</v>
      </c>
      <c r="Q278" s="649"/>
      <c r="V278" s="233"/>
      <c r="W278" s="234">
        <f t="shared" si="9"/>
        <v>5000</v>
      </c>
    </row>
    <row r="279" spans="1:24" x14ac:dyDescent="0.6">
      <c r="A279" s="224" t="s">
        <v>18</v>
      </c>
      <c r="B279" s="224" t="s">
        <v>18</v>
      </c>
      <c r="C279" s="224" t="s">
        <v>18</v>
      </c>
      <c r="D279" s="224" t="s">
        <v>18</v>
      </c>
      <c r="E279" s="663" t="s">
        <v>102</v>
      </c>
      <c r="F279" s="649"/>
      <c r="G279" s="649"/>
      <c r="H279" s="649"/>
      <c r="I279" s="649"/>
      <c r="J279" s="649"/>
      <c r="K279" s="649"/>
      <c r="L279" s="226" t="s">
        <v>190</v>
      </c>
      <c r="M279" s="664">
        <v>5000</v>
      </c>
      <c r="N279" s="649"/>
      <c r="O279" s="649"/>
      <c r="P279" s="665" t="s">
        <v>189</v>
      </c>
      <c r="Q279" s="649"/>
      <c r="V279" s="233"/>
      <c r="W279" s="234">
        <f t="shared" si="9"/>
        <v>5000</v>
      </c>
    </row>
    <row r="280" spans="1:24" x14ac:dyDescent="0.6">
      <c r="A280" s="224" t="s">
        <v>18</v>
      </c>
      <c r="B280" s="224" t="s">
        <v>18</v>
      </c>
      <c r="C280" s="224" t="s">
        <v>18</v>
      </c>
      <c r="D280" s="224" t="s">
        <v>18</v>
      </c>
      <c r="E280" s="663" t="s">
        <v>104</v>
      </c>
      <c r="F280" s="649"/>
      <c r="G280" s="649"/>
      <c r="H280" s="649"/>
      <c r="I280" s="649"/>
      <c r="J280" s="649"/>
      <c r="K280" s="649"/>
      <c r="L280" s="226" t="s">
        <v>190</v>
      </c>
      <c r="M280" s="664">
        <v>5000</v>
      </c>
      <c r="N280" s="649"/>
      <c r="O280" s="649"/>
      <c r="P280" s="665" t="s">
        <v>189</v>
      </c>
      <c r="Q280" s="649"/>
      <c r="V280" s="233"/>
      <c r="W280" s="234">
        <f t="shared" si="9"/>
        <v>5000</v>
      </c>
    </row>
    <row r="281" spans="1:24" x14ac:dyDescent="0.6">
      <c r="A281" s="224" t="s">
        <v>18</v>
      </c>
      <c r="B281" s="224" t="s">
        <v>18</v>
      </c>
      <c r="C281" s="224" t="s">
        <v>18</v>
      </c>
      <c r="D281" s="224" t="s">
        <v>18</v>
      </c>
      <c r="E281" s="663" t="s">
        <v>108</v>
      </c>
      <c r="F281" s="649"/>
      <c r="G281" s="649"/>
      <c r="H281" s="649"/>
      <c r="I281" s="649"/>
      <c r="J281" s="649"/>
      <c r="K281" s="649"/>
      <c r="L281" s="226" t="s">
        <v>190</v>
      </c>
      <c r="M281" s="664">
        <v>5000</v>
      </c>
      <c r="N281" s="649"/>
      <c r="O281" s="649"/>
      <c r="P281" s="665" t="s">
        <v>189</v>
      </c>
      <c r="Q281" s="649"/>
      <c r="V281" s="233"/>
      <c r="W281" s="234">
        <f t="shared" si="9"/>
        <v>5000</v>
      </c>
    </row>
    <row r="282" spans="1:24" x14ac:dyDescent="0.6">
      <c r="A282" s="224" t="s">
        <v>18</v>
      </c>
      <c r="B282" s="224" t="s">
        <v>18</v>
      </c>
      <c r="C282" s="224" t="s">
        <v>18</v>
      </c>
      <c r="D282" s="224" t="s">
        <v>18</v>
      </c>
      <c r="E282" s="663" t="s">
        <v>110</v>
      </c>
      <c r="F282" s="649"/>
      <c r="G282" s="649"/>
      <c r="H282" s="649"/>
      <c r="I282" s="649"/>
      <c r="J282" s="649"/>
      <c r="K282" s="649"/>
      <c r="L282" s="226" t="s">
        <v>190</v>
      </c>
      <c r="M282" s="664">
        <v>5000</v>
      </c>
      <c r="N282" s="649"/>
      <c r="O282" s="649"/>
      <c r="P282" s="665" t="s">
        <v>189</v>
      </c>
      <c r="Q282" s="649"/>
      <c r="V282" s="233"/>
      <c r="W282" s="234">
        <f t="shared" si="9"/>
        <v>5000</v>
      </c>
    </row>
    <row r="283" spans="1:24" x14ac:dyDescent="0.6">
      <c r="A283" s="224" t="s">
        <v>18</v>
      </c>
      <c r="B283" s="224" t="s">
        <v>18</v>
      </c>
      <c r="C283" s="224" t="s">
        <v>18</v>
      </c>
      <c r="D283" s="224" t="s">
        <v>18</v>
      </c>
      <c r="E283" s="663" t="s">
        <v>111</v>
      </c>
      <c r="F283" s="649"/>
      <c r="G283" s="649"/>
      <c r="H283" s="649"/>
      <c r="I283" s="649"/>
      <c r="J283" s="649"/>
      <c r="K283" s="649"/>
      <c r="L283" s="226" t="s">
        <v>190</v>
      </c>
      <c r="M283" s="664">
        <v>5000</v>
      </c>
      <c r="N283" s="649"/>
      <c r="O283" s="649"/>
      <c r="P283" s="665" t="s">
        <v>189</v>
      </c>
      <c r="Q283" s="649"/>
      <c r="V283" s="233"/>
      <c r="W283" s="234">
        <f t="shared" si="9"/>
        <v>5000</v>
      </c>
    </row>
    <row r="284" spans="1:24" x14ac:dyDescent="0.6">
      <c r="A284" s="224" t="s">
        <v>18</v>
      </c>
      <c r="B284" s="224" t="s">
        <v>18</v>
      </c>
      <c r="C284" s="224" t="s">
        <v>18</v>
      </c>
      <c r="D284" s="224" t="s">
        <v>18</v>
      </c>
      <c r="E284" s="663" t="s">
        <v>115</v>
      </c>
      <c r="F284" s="649"/>
      <c r="G284" s="649"/>
      <c r="H284" s="649"/>
      <c r="I284" s="649"/>
      <c r="J284" s="649"/>
      <c r="K284" s="649"/>
      <c r="L284" s="226" t="s">
        <v>190</v>
      </c>
      <c r="M284" s="664">
        <v>15000</v>
      </c>
      <c r="N284" s="649"/>
      <c r="O284" s="649"/>
      <c r="P284" s="665" t="s">
        <v>189</v>
      </c>
      <c r="Q284" s="649"/>
      <c r="V284" s="233"/>
      <c r="W284" s="234">
        <f t="shared" si="9"/>
        <v>15000</v>
      </c>
    </row>
    <row r="285" spans="1:24" x14ac:dyDescent="0.6">
      <c r="A285" s="224" t="s">
        <v>18</v>
      </c>
      <c r="B285" s="224" t="s">
        <v>18</v>
      </c>
      <c r="C285" s="224" t="s">
        <v>18</v>
      </c>
      <c r="D285" s="224" t="s">
        <v>18</v>
      </c>
      <c r="E285" s="663" t="s">
        <v>123</v>
      </c>
      <c r="F285" s="649"/>
      <c r="G285" s="649"/>
      <c r="H285" s="649"/>
      <c r="I285" s="649"/>
      <c r="J285" s="649"/>
      <c r="K285" s="649"/>
      <c r="L285" s="226" t="s">
        <v>190</v>
      </c>
      <c r="M285" s="664">
        <v>5000</v>
      </c>
      <c r="N285" s="649"/>
      <c r="O285" s="649"/>
      <c r="P285" s="665" t="s">
        <v>189</v>
      </c>
      <c r="Q285" s="649"/>
      <c r="V285" s="233"/>
      <c r="W285" s="234">
        <f t="shared" si="9"/>
        <v>5000</v>
      </c>
    </row>
    <row r="286" spans="1:24" x14ac:dyDescent="0.6">
      <c r="A286" s="224" t="s">
        <v>18</v>
      </c>
      <c r="B286" s="224" t="s">
        <v>18</v>
      </c>
      <c r="C286" s="224" t="s">
        <v>18</v>
      </c>
      <c r="D286" s="224" t="s">
        <v>18</v>
      </c>
      <c r="E286" s="663" t="s">
        <v>124</v>
      </c>
      <c r="F286" s="649"/>
      <c r="G286" s="649"/>
      <c r="H286" s="649"/>
      <c r="I286" s="649"/>
      <c r="J286" s="649"/>
      <c r="K286" s="649"/>
      <c r="L286" s="226" t="s">
        <v>190</v>
      </c>
      <c r="M286" s="664">
        <v>5000</v>
      </c>
      <c r="N286" s="649"/>
      <c r="O286" s="649"/>
      <c r="P286" s="665" t="s">
        <v>189</v>
      </c>
      <c r="Q286" s="649"/>
      <c r="V286" s="233"/>
      <c r="W286" s="234">
        <f t="shared" si="9"/>
        <v>5000</v>
      </c>
    </row>
    <row r="287" spans="1:24" ht="18" customHeight="1" x14ac:dyDescent="0.6">
      <c r="A287" s="655" t="s">
        <v>5</v>
      </c>
      <c r="B287" s="649"/>
      <c r="C287" s="649"/>
      <c r="D287" s="649"/>
      <c r="E287" s="649"/>
      <c r="F287" s="649"/>
      <c r="G287" s="649"/>
      <c r="H287" s="649"/>
      <c r="I287" s="649"/>
      <c r="J287" s="649"/>
      <c r="K287" s="649"/>
      <c r="L287" s="649"/>
      <c r="M287" s="649"/>
      <c r="N287" s="649"/>
      <c r="O287" s="649"/>
      <c r="P287" s="649"/>
      <c r="Q287" s="649"/>
      <c r="V287" s="233"/>
      <c r="W287" s="234"/>
    </row>
    <row r="288" spans="1:24" x14ac:dyDescent="0.6">
      <c r="A288" s="221" t="s">
        <v>18</v>
      </c>
      <c r="B288" s="648" t="s">
        <v>205</v>
      </c>
      <c r="C288" s="649"/>
      <c r="D288" s="649"/>
      <c r="E288" s="649"/>
      <c r="F288" s="649"/>
      <c r="G288" s="649"/>
      <c r="H288" s="649"/>
      <c r="I288" s="649"/>
      <c r="J288" s="649"/>
      <c r="K288" s="649"/>
      <c r="L288" s="222" t="s">
        <v>13</v>
      </c>
      <c r="M288" s="650">
        <v>503000</v>
      </c>
      <c r="N288" s="649"/>
      <c r="O288" s="649"/>
      <c r="P288" s="651" t="s">
        <v>189</v>
      </c>
      <c r="Q288" s="649"/>
      <c r="V288" s="233"/>
      <c r="W288" s="234"/>
      <c r="X288" s="223">
        <f>SUM(V288:W302)</f>
        <v>503000</v>
      </c>
    </row>
    <row r="289" spans="1:24" x14ac:dyDescent="0.6">
      <c r="A289" s="224" t="s">
        <v>18</v>
      </c>
      <c r="B289" s="224" t="s">
        <v>18</v>
      </c>
      <c r="C289" s="648" t="s">
        <v>38</v>
      </c>
      <c r="D289" s="649"/>
      <c r="E289" s="649"/>
      <c r="F289" s="649"/>
      <c r="G289" s="649"/>
      <c r="H289" s="649"/>
      <c r="I289" s="649"/>
      <c r="J289" s="649"/>
      <c r="K289" s="649"/>
      <c r="L289" s="222" t="s">
        <v>13</v>
      </c>
      <c r="M289" s="650">
        <v>213000</v>
      </c>
      <c r="N289" s="649"/>
      <c r="O289" s="649"/>
      <c r="P289" s="651" t="s">
        <v>189</v>
      </c>
      <c r="Q289" s="649"/>
      <c r="V289" s="233"/>
      <c r="W289" s="234"/>
    </row>
    <row r="290" spans="1:24" x14ac:dyDescent="0.6">
      <c r="A290" s="224" t="s">
        <v>18</v>
      </c>
      <c r="B290" s="224" t="s">
        <v>18</v>
      </c>
      <c r="C290" s="221" t="s">
        <v>18</v>
      </c>
      <c r="D290" s="648" t="s">
        <v>43</v>
      </c>
      <c r="E290" s="649"/>
      <c r="F290" s="649"/>
      <c r="G290" s="649"/>
      <c r="H290" s="649"/>
      <c r="I290" s="649"/>
      <c r="J290" s="649"/>
      <c r="K290" s="649"/>
      <c r="L290" s="222" t="s">
        <v>13</v>
      </c>
      <c r="M290" s="650">
        <v>213000</v>
      </c>
      <c r="N290" s="649"/>
      <c r="O290" s="649"/>
      <c r="P290" s="651" t="s">
        <v>189</v>
      </c>
      <c r="Q290" s="649"/>
      <c r="V290" s="233"/>
      <c r="W290" s="234"/>
    </row>
    <row r="291" spans="1:24" x14ac:dyDescent="0.6">
      <c r="A291" s="224" t="s">
        <v>18</v>
      </c>
      <c r="B291" s="224" t="s">
        <v>18</v>
      </c>
      <c r="C291" s="224" t="s">
        <v>18</v>
      </c>
      <c r="D291" s="652" t="s">
        <v>46</v>
      </c>
      <c r="E291" s="649"/>
      <c r="F291" s="649"/>
      <c r="G291" s="649"/>
      <c r="H291" s="649"/>
      <c r="I291" s="649"/>
      <c r="J291" s="649"/>
      <c r="K291" s="649"/>
      <c r="L291" s="225" t="s">
        <v>18</v>
      </c>
      <c r="M291" s="666" t="s">
        <v>18</v>
      </c>
      <c r="N291" s="649"/>
      <c r="O291" s="649"/>
      <c r="P291" s="654" t="s">
        <v>18</v>
      </c>
      <c r="Q291" s="649"/>
      <c r="V291" s="233"/>
      <c r="W291" s="234"/>
    </row>
    <row r="292" spans="1:24" x14ac:dyDescent="0.6">
      <c r="A292" s="224" t="s">
        <v>18</v>
      </c>
      <c r="B292" s="224" t="s">
        <v>18</v>
      </c>
      <c r="C292" s="224" t="s">
        <v>18</v>
      </c>
      <c r="D292" s="224" t="s">
        <v>18</v>
      </c>
      <c r="E292" s="663" t="s">
        <v>47</v>
      </c>
      <c r="F292" s="649"/>
      <c r="G292" s="649"/>
      <c r="H292" s="649"/>
      <c r="I292" s="649"/>
      <c r="J292" s="649"/>
      <c r="K292" s="649"/>
      <c r="L292" s="226" t="s">
        <v>190</v>
      </c>
      <c r="M292" s="664">
        <v>15000</v>
      </c>
      <c r="N292" s="649"/>
      <c r="O292" s="649"/>
      <c r="P292" s="665" t="s">
        <v>189</v>
      </c>
      <c r="Q292" s="649"/>
      <c r="V292" s="233"/>
      <c r="W292" s="234">
        <f>M292</f>
        <v>15000</v>
      </c>
    </row>
    <row r="293" spans="1:24" x14ac:dyDescent="0.6">
      <c r="A293" s="224" t="s">
        <v>18</v>
      </c>
      <c r="B293" s="224" t="s">
        <v>18</v>
      </c>
      <c r="C293" s="224" t="s">
        <v>18</v>
      </c>
      <c r="D293" s="224" t="s">
        <v>18</v>
      </c>
      <c r="E293" s="663" t="s">
        <v>52</v>
      </c>
      <c r="F293" s="649"/>
      <c r="G293" s="649"/>
      <c r="H293" s="649"/>
      <c r="I293" s="649"/>
      <c r="J293" s="649"/>
      <c r="K293" s="649"/>
      <c r="L293" s="226" t="s">
        <v>190</v>
      </c>
      <c r="M293" s="664">
        <v>3000</v>
      </c>
      <c r="N293" s="649"/>
      <c r="O293" s="649"/>
      <c r="P293" s="665" t="s">
        <v>189</v>
      </c>
      <c r="Q293" s="649"/>
      <c r="V293" s="233"/>
      <c r="W293" s="234">
        <f>M293</f>
        <v>3000</v>
      </c>
    </row>
    <row r="294" spans="1:24" x14ac:dyDescent="0.6">
      <c r="A294" s="224" t="s">
        <v>18</v>
      </c>
      <c r="B294" s="224" t="s">
        <v>18</v>
      </c>
      <c r="C294" s="224" t="s">
        <v>18</v>
      </c>
      <c r="D294" s="224" t="s">
        <v>18</v>
      </c>
      <c r="E294" s="663" t="s">
        <v>55</v>
      </c>
      <c r="F294" s="649"/>
      <c r="G294" s="649"/>
      <c r="H294" s="649"/>
      <c r="I294" s="649"/>
      <c r="J294" s="649"/>
      <c r="K294" s="649"/>
      <c r="L294" s="226" t="s">
        <v>190</v>
      </c>
      <c r="M294" s="664">
        <v>100000</v>
      </c>
      <c r="N294" s="649"/>
      <c r="O294" s="649"/>
      <c r="P294" s="665" t="s">
        <v>189</v>
      </c>
      <c r="Q294" s="649"/>
      <c r="V294" s="233"/>
      <c r="W294" s="234">
        <f>M294</f>
        <v>100000</v>
      </c>
    </row>
    <row r="295" spans="1:24" x14ac:dyDescent="0.6">
      <c r="A295" s="224" t="s">
        <v>18</v>
      </c>
      <c r="B295" s="224" t="s">
        <v>18</v>
      </c>
      <c r="C295" s="224" t="s">
        <v>18</v>
      </c>
      <c r="D295" s="224" t="s">
        <v>18</v>
      </c>
      <c r="E295" s="663" t="s">
        <v>56</v>
      </c>
      <c r="F295" s="649"/>
      <c r="G295" s="649"/>
      <c r="H295" s="649"/>
      <c r="I295" s="649"/>
      <c r="J295" s="649"/>
      <c r="K295" s="649"/>
      <c r="L295" s="226" t="s">
        <v>190</v>
      </c>
      <c r="M295" s="664">
        <v>30000</v>
      </c>
      <c r="N295" s="649"/>
      <c r="O295" s="649"/>
      <c r="P295" s="665" t="s">
        <v>189</v>
      </c>
      <c r="Q295" s="649"/>
      <c r="V295" s="233"/>
      <c r="W295" s="234">
        <f t="shared" ref="W295:W298" si="10">M295</f>
        <v>30000</v>
      </c>
    </row>
    <row r="296" spans="1:24" x14ac:dyDescent="0.6">
      <c r="A296" s="224" t="s">
        <v>18</v>
      </c>
      <c r="B296" s="224" t="s">
        <v>18</v>
      </c>
      <c r="C296" s="224" t="s">
        <v>18</v>
      </c>
      <c r="D296" s="224" t="s">
        <v>18</v>
      </c>
      <c r="E296" s="663" t="s">
        <v>57</v>
      </c>
      <c r="F296" s="649"/>
      <c r="G296" s="649"/>
      <c r="H296" s="649"/>
      <c r="I296" s="649"/>
      <c r="J296" s="649"/>
      <c r="K296" s="649"/>
      <c r="L296" s="226" t="s">
        <v>190</v>
      </c>
      <c r="M296" s="664">
        <v>10000</v>
      </c>
      <c r="N296" s="649"/>
      <c r="O296" s="649"/>
      <c r="P296" s="665" t="s">
        <v>189</v>
      </c>
      <c r="Q296" s="649"/>
      <c r="V296" s="233"/>
      <c r="W296" s="234">
        <f t="shared" si="10"/>
        <v>10000</v>
      </c>
    </row>
    <row r="297" spans="1:24" x14ac:dyDescent="0.6">
      <c r="A297" s="224" t="s">
        <v>18</v>
      </c>
      <c r="B297" s="224" t="s">
        <v>18</v>
      </c>
      <c r="C297" s="224" t="s">
        <v>18</v>
      </c>
      <c r="D297" s="224" t="s">
        <v>18</v>
      </c>
      <c r="E297" s="663" t="s">
        <v>68</v>
      </c>
      <c r="F297" s="649"/>
      <c r="G297" s="649"/>
      <c r="H297" s="649"/>
      <c r="I297" s="649"/>
      <c r="J297" s="649"/>
      <c r="K297" s="649"/>
      <c r="L297" s="226" t="s">
        <v>190</v>
      </c>
      <c r="M297" s="664">
        <v>5000</v>
      </c>
      <c r="N297" s="649"/>
      <c r="O297" s="649"/>
      <c r="P297" s="665" t="s">
        <v>189</v>
      </c>
      <c r="Q297" s="649"/>
      <c r="V297" s="233"/>
      <c r="W297" s="234">
        <f t="shared" si="10"/>
        <v>5000</v>
      </c>
    </row>
    <row r="298" spans="1:24" x14ac:dyDescent="0.6">
      <c r="A298" s="224" t="s">
        <v>18</v>
      </c>
      <c r="B298" s="224" t="s">
        <v>18</v>
      </c>
      <c r="C298" s="224" t="s">
        <v>18</v>
      </c>
      <c r="D298" s="224" t="s">
        <v>18</v>
      </c>
      <c r="E298" s="663" t="s">
        <v>131</v>
      </c>
      <c r="F298" s="649"/>
      <c r="G298" s="649"/>
      <c r="H298" s="649"/>
      <c r="I298" s="649"/>
      <c r="J298" s="649"/>
      <c r="K298" s="649"/>
      <c r="L298" s="226" t="s">
        <v>190</v>
      </c>
      <c r="M298" s="664">
        <v>50000</v>
      </c>
      <c r="N298" s="649"/>
      <c r="O298" s="649"/>
      <c r="P298" s="665" t="s">
        <v>189</v>
      </c>
      <c r="Q298" s="649"/>
      <c r="V298" s="233"/>
      <c r="W298" s="234">
        <f t="shared" si="10"/>
        <v>50000</v>
      </c>
    </row>
    <row r="299" spans="1:24" x14ac:dyDescent="0.6">
      <c r="A299" s="224" t="s">
        <v>18</v>
      </c>
      <c r="B299" s="224" t="s">
        <v>18</v>
      </c>
      <c r="C299" s="648" t="s">
        <v>150</v>
      </c>
      <c r="D299" s="649"/>
      <c r="E299" s="649"/>
      <c r="F299" s="649"/>
      <c r="G299" s="649"/>
      <c r="H299" s="649"/>
      <c r="I299" s="649"/>
      <c r="J299" s="649"/>
      <c r="K299" s="649"/>
      <c r="L299" s="222" t="s">
        <v>13</v>
      </c>
      <c r="M299" s="650">
        <v>290000</v>
      </c>
      <c r="N299" s="649"/>
      <c r="O299" s="649"/>
      <c r="P299" s="651" t="s">
        <v>189</v>
      </c>
      <c r="Q299" s="649"/>
      <c r="V299" s="233"/>
      <c r="W299" s="234"/>
    </row>
    <row r="300" spans="1:24" x14ac:dyDescent="0.6">
      <c r="A300" s="224" t="s">
        <v>18</v>
      </c>
      <c r="B300" s="224" t="s">
        <v>18</v>
      </c>
      <c r="C300" s="221" t="s">
        <v>18</v>
      </c>
      <c r="D300" s="648" t="s">
        <v>165</v>
      </c>
      <c r="E300" s="649"/>
      <c r="F300" s="649"/>
      <c r="G300" s="649"/>
      <c r="H300" s="649"/>
      <c r="I300" s="649"/>
      <c r="J300" s="649"/>
      <c r="K300" s="649"/>
      <c r="L300" s="222" t="s">
        <v>13</v>
      </c>
      <c r="M300" s="650">
        <v>290000</v>
      </c>
      <c r="N300" s="649"/>
      <c r="O300" s="649"/>
      <c r="P300" s="651" t="s">
        <v>189</v>
      </c>
      <c r="Q300" s="649"/>
      <c r="V300" s="233"/>
      <c r="W300" s="234"/>
    </row>
    <row r="301" spans="1:24" x14ac:dyDescent="0.6">
      <c r="A301" s="224" t="s">
        <v>18</v>
      </c>
      <c r="B301" s="224" t="s">
        <v>18</v>
      </c>
      <c r="C301" s="224" t="s">
        <v>18</v>
      </c>
      <c r="D301" s="652" t="s">
        <v>166</v>
      </c>
      <c r="E301" s="649"/>
      <c r="F301" s="649"/>
      <c r="G301" s="649"/>
      <c r="H301" s="649"/>
      <c r="I301" s="649"/>
      <c r="J301" s="649"/>
      <c r="K301" s="649"/>
      <c r="L301" s="225" t="s">
        <v>18</v>
      </c>
      <c r="M301" s="666" t="s">
        <v>18</v>
      </c>
      <c r="N301" s="649"/>
      <c r="O301" s="649"/>
      <c r="P301" s="654" t="s">
        <v>18</v>
      </c>
      <c r="Q301" s="649"/>
      <c r="V301" s="233"/>
      <c r="W301" s="234"/>
    </row>
    <row r="302" spans="1:24" x14ac:dyDescent="0.6">
      <c r="A302" s="224" t="s">
        <v>18</v>
      </c>
      <c r="B302" s="224" t="s">
        <v>18</v>
      </c>
      <c r="C302" s="224" t="s">
        <v>18</v>
      </c>
      <c r="D302" s="224" t="s">
        <v>18</v>
      </c>
      <c r="E302" s="663" t="s">
        <v>167</v>
      </c>
      <c r="F302" s="649"/>
      <c r="G302" s="649"/>
      <c r="H302" s="649"/>
      <c r="I302" s="649"/>
      <c r="J302" s="649"/>
      <c r="K302" s="649"/>
      <c r="L302" s="226" t="s">
        <v>190</v>
      </c>
      <c r="M302" s="664">
        <v>290000</v>
      </c>
      <c r="N302" s="649"/>
      <c r="O302" s="649"/>
      <c r="P302" s="665" t="s">
        <v>189</v>
      </c>
      <c r="Q302" s="649"/>
      <c r="V302" s="233"/>
      <c r="W302" s="234">
        <f>M302</f>
        <v>290000</v>
      </c>
    </row>
    <row r="303" spans="1:24" x14ac:dyDescent="0.6">
      <c r="A303" s="221" t="s">
        <v>18</v>
      </c>
      <c r="B303" s="648" t="s">
        <v>206</v>
      </c>
      <c r="C303" s="649"/>
      <c r="D303" s="649"/>
      <c r="E303" s="649"/>
      <c r="F303" s="649"/>
      <c r="G303" s="649"/>
      <c r="H303" s="649"/>
      <c r="I303" s="649"/>
      <c r="J303" s="649"/>
      <c r="K303" s="649"/>
      <c r="L303" s="222" t="s">
        <v>13</v>
      </c>
      <c r="M303" s="650">
        <v>202000</v>
      </c>
      <c r="N303" s="649"/>
      <c r="O303" s="649"/>
      <c r="P303" s="651" t="s">
        <v>189</v>
      </c>
      <c r="Q303" s="649"/>
      <c r="V303" s="233"/>
      <c r="W303" s="234"/>
      <c r="X303" s="223">
        <f>SUM(V303:W320)</f>
        <v>202000</v>
      </c>
    </row>
    <row r="304" spans="1:24" x14ac:dyDescent="0.6">
      <c r="A304" s="224" t="s">
        <v>18</v>
      </c>
      <c r="B304" s="224" t="s">
        <v>18</v>
      </c>
      <c r="C304" s="648" t="s">
        <v>38</v>
      </c>
      <c r="D304" s="649"/>
      <c r="E304" s="649"/>
      <c r="F304" s="649"/>
      <c r="G304" s="649"/>
      <c r="H304" s="649"/>
      <c r="I304" s="649"/>
      <c r="J304" s="649"/>
      <c r="K304" s="649"/>
      <c r="L304" s="222" t="s">
        <v>13</v>
      </c>
      <c r="M304" s="650">
        <v>182000</v>
      </c>
      <c r="N304" s="649"/>
      <c r="O304" s="649"/>
      <c r="P304" s="651" t="s">
        <v>189</v>
      </c>
      <c r="Q304" s="649"/>
      <c r="V304" s="233"/>
      <c r="W304" s="234"/>
    </row>
    <row r="305" spans="1:23" x14ac:dyDescent="0.6">
      <c r="A305" s="224" t="s">
        <v>18</v>
      </c>
      <c r="B305" s="224" t="s">
        <v>18</v>
      </c>
      <c r="C305" s="221" t="s">
        <v>18</v>
      </c>
      <c r="D305" s="648" t="s">
        <v>43</v>
      </c>
      <c r="E305" s="649"/>
      <c r="F305" s="649"/>
      <c r="G305" s="649"/>
      <c r="H305" s="649"/>
      <c r="I305" s="649"/>
      <c r="J305" s="649"/>
      <c r="K305" s="649"/>
      <c r="L305" s="222" t="s">
        <v>13</v>
      </c>
      <c r="M305" s="650">
        <v>182000</v>
      </c>
      <c r="N305" s="649"/>
      <c r="O305" s="649"/>
      <c r="P305" s="651" t="s">
        <v>189</v>
      </c>
      <c r="Q305" s="649"/>
      <c r="V305" s="233"/>
      <c r="W305" s="234"/>
    </row>
    <row r="306" spans="1:23" x14ac:dyDescent="0.6">
      <c r="A306" s="224" t="s">
        <v>18</v>
      </c>
      <c r="B306" s="224" t="s">
        <v>18</v>
      </c>
      <c r="C306" s="224" t="s">
        <v>18</v>
      </c>
      <c r="D306" s="652" t="s">
        <v>46</v>
      </c>
      <c r="E306" s="649"/>
      <c r="F306" s="649"/>
      <c r="G306" s="649"/>
      <c r="H306" s="649"/>
      <c r="I306" s="649"/>
      <c r="J306" s="649"/>
      <c r="K306" s="649"/>
      <c r="L306" s="225" t="s">
        <v>18</v>
      </c>
      <c r="M306" s="666" t="s">
        <v>18</v>
      </c>
      <c r="N306" s="649"/>
      <c r="O306" s="649"/>
      <c r="P306" s="654" t="s">
        <v>18</v>
      </c>
      <c r="Q306" s="649"/>
      <c r="V306" s="233"/>
      <c r="W306" s="234"/>
    </row>
    <row r="307" spans="1:23" x14ac:dyDescent="0.6">
      <c r="A307" s="224" t="s">
        <v>18</v>
      </c>
      <c r="B307" s="224" t="s">
        <v>18</v>
      </c>
      <c r="C307" s="224" t="s">
        <v>18</v>
      </c>
      <c r="D307" s="224" t="s">
        <v>18</v>
      </c>
      <c r="E307" s="663" t="s">
        <v>51</v>
      </c>
      <c r="F307" s="649"/>
      <c r="G307" s="649"/>
      <c r="H307" s="649"/>
      <c r="I307" s="649"/>
      <c r="J307" s="649"/>
      <c r="K307" s="649"/>
      <c r="L307" s="226" t="s">
        <v>190</v>
      </c>
      <c r="M307" s="664">
        <v>20000</v>
      </c>
      <c r="N307" s="649"/>
      <c r="O307" s="649"/>
      <c r="P307" s="665" t="s">
        <v>189</v>
      </c>
      <c r="Q307" s="649"/>
      <c r="V307" s="233"/>
      <c r="W307" s="234">
        <f>M307</f>
        <v>20000</v>
      </c>
    </row>
    <row r="308" spans="1:23" x14ac:dyDescent="0.6">
      <c r="A308" s="224" t="s">
        <v>18</v>
      </c>
      <c r="B308" s="224" t="s">
        <v>18</v>
      </c>
      <c r="C308" s="224" t="s">
        <v>18</v>
      </c>
      <c r="D308" s="224" t="s">
        <v>18</v>
      </c>
      <c r="E308" s="663" t="s">
        <v>69</v>
      </c>
      <c r="F308" s="649"/>
      <c r="G308" s="649"/>
      <c r="H308" s="649"/>
      <c r="I308" s="649"/>
      <c r="J308" s="649"/>
      <c r="K308" s="649"/>
      <c r="L308" s="226" t="s">
        <v>190</v>
      </c>
      <c r="M308" s="664">
        <v>3000</v>
      </c>
      <c r="N308" s="649"/>
      <c r="O308" s="649"/>
      <c r="P308" s="665" t="s">
        <v>189</v>
      </c>
      <c r="Q308" s="649"/>
      <c r="V308" s="233">
        <f t="shared" ref="V308:V317" si="11">M308</f>
        <v>3000</v>
      </c>
      <c r="W308" s="234"/>
    </row>
    <row r="309" spans="1:23" x14ac:dyDescent="0.6">
      <c r="A309" s="224" t="s">
        <v>18</v>
      </c>
      <c r="B309" s="224" t="s">
        <v>18</v>
      </c>
      <c r="C309" s="224" t="s">
        <v>18</v>
      </c>
      <c r="D309" s="224" t="s">
        <v>18</v>
      </c>
      <c r="E309" s="663" t="s">
        <v>84</v>
      </c>
      <c r="F309" s="649"/>
      <c r="G309" s="649"/>
      <c r="H309" s="649"/>
      <c r="I309" s="649"/>
      <c r="J309" s="649"/>
      <c r="K309" s="649"/>
      <c r="L309" s="226" t="s">
        <v>190</v>
      </c>
      <c r="M309" s="664">
        <v>5000</v>
      </c>
      <c r="N309" s="649"/>
      <c r="O309" s="649"/>
      <c r="P309" s="665" t="s">
        <v>189</v>
      </c>
      <c r="Q309" s="649"/>
      <c r="V309" s="233">
        <f t="shared" si="11"/>
        <v>5000</v>
      </c>
      <c r="W309" s="234"/>
    </row>
    <row r="310" spans="1:23" x14ac:dyDescent="0.6">
      <c r="A310" s="224" t="s">
        <v>18</v>
      </c>
      <c r="B310" s="224" t="s">
        <v>18</v>
      </c>
      <c r="C310" s="224" t="s">
        <v>18</v>
      </c>
      <c r="D310" s="224" t="s">
        <v>18</v>
      </c>
      <c r="E310" s="663" t="s">
        <v>92</v>
      </c>
      <c r="F310" s="649"/>
      <c r="G310" s="649"/>
      <c r="H310" s="649"/>
      <c r="I310" s="649"/>
      <c r="J310" s="649"/>
      <c r="K310" s="649"/>
      <c r="L310" s="226" t="s">
        <v>190</v>
      </c>
      <c r="M310" s="664">
        <v>2000</v>
      </c>
      <c r="N310" s="649"/>
      <c r="O310" s="649"/>
      <c r="P310" s="665" t="s">
        <v>189</v>
      </c>
      <c r="Q310" s="649"/>
      <c r="V310" s="233">
        <f t="shared" si="11"/>
        <v>2000</v>
      </c>
      <c r="W310" s="234"/>
    </row>
    <row r="311" spans="1:23" x14ac:dyDescent="0.6">
      <c r="A311" s="224" t="s">
        <v>18</v>
      </c>
      <c r="B311" s="224" t="s">
        <v>18</v>
      </c>
      <c r="C311" s="224" t="s">
        <v>18</v>
      </c>
      <c r="D311" s="224" t="s">
        <v>18</v>
      </c>
      <c r="E311" s="663" t="s">
        <v>94</v>
      </c>
      <c r="F311" s="649"/>
      <c r="G311" s="649"/>
      <c r="H311" s="649"/>
      <c r="I311" s="649"/>
      <c r="J311" s="649"/>
      <c r="K311" s="649"/>
      <c r="L311" s="226" t="s">
        <v>190</v>
      </c>
      <c r="M311" s="664">
        <v>5000</v>
      </c>
      <c r="N311" s="649"/>
      <c r="O311" s="649"/>
      <c r="P311" s="665" t="s">
        <v>189</v>
      </c>
      <c r="Q311" s="649"/>
      <c r="V311" s="233">
        <f t="shared" si="11"/>
        <v>5000</v>
      </c>
      <c r="W311" s="234"/>
    </row>
    <row r="312" spans="1:23" x14ac:dyDescent="0.6">
      <c r="A312" s="224" t="s">
        <v>18</v>
      </c>
      <c r="B312" s="224" t="s">
        <v>18</v>
      </c>
      <c r="C312" s="224" t="s">
        <v>18</v>
      </c>
      <c r="D312" s="224" t="s">
        <v>18</v>
      </c>
      <c r="E312" s="663" t="s">
        <v>98</v>
      </c>
      <c r="F312" s="649"/>
      <c r="G312" s="649"/>
      <c r="H312" s="649"/>
      <c r="I312" s="649"/>
      <c r="J312" s="649"/>
      <c r="K312" s="649"/>
      <c r="L312" s="226" t="s">
        <v>190</v>
      </c>
      <c r="M312" s="664">
        <v>30000</v>
      </c>
      <c r="N312" s="649"/>
      <c r="O312" s="649"/>
      <c r="P312" s="665" t="s">
        <v>189</v>
      </c>
      <c r="Q312" s="649"/>
      <c r="V312" s="233"/>
      <c r="W312" s="234">
        <f>M312</f>
        <v>30000</v>
      </c>
    </row>
    <row r="313" spans="1:23" x14ac:dyDescent="0.6">
      <c r="A313" s="224" t="s">
        <v>18</v>
      </c>
      <c r="B313" s="224" t="s">
        <v>18</v>
      </c>
      <c r="C313" s="224" t="s">
        <v>18</v>
      </c>
      <c r="D313" s="224" t="s">
        <v>18</v>
      </c>
      <c r="E313" s="663" t="s">
        <v>109</v>
      </c>
      <c r="F313" s="649"/>
      <c r="G313" s="649"/>
      <c r="H313" s="649"/>
      <c r="I313" s="649"/>
      <c r="J313" s="649"/>
      <c r="K313" s="649"/>
      <c r="L313" s="226" t="s">
        <v>190</v>
      </c>
      <c r="M313" s="664">
        <v>15000</v>
      </c>
      <c r="N313" s="649"/>
      <c r="O313" s="649"/>
      <c r="P313" s="665" t="s">
        <v>189</v>
      </c>
      <c r="Q313" s="649"/>
      <c r="V313" s="233"/>
      <c r="W313" s="234">
        <f>M313</f>
        <v>15000</v>
      </c>
    </row>
    <row r="314" spans="1:23" x14ac:dyDescent="0.6">
      <c r="A314" s="224" t="s">
        <v>18</v>
      </c>
      <c r="B314" s="224" t="s">
        <v>18</v>
      </c>
      <c r="C314" s="224" t="s">
        <v>18</v>
      </c>
      <c r="D314" s="224" t="s">
        <v>18</v>
      </c>
      <c r="E314" s="663" t="s">
        <v>114</v>
      </c>
      <c r="F314" s="649"/>
      <c r="G314" s="649"/>
      <c r="H314" s="649"/>
      <c r="I314" s="649"/>
      <c r="J314" s="649"/>
      <c r="K314" s="649"/>
      <c r="L314" s="226" t="s">
        <v>190</v>
      </c>
      <c r="M314" s="664">
        <v>25000</v>
      </c>
      <c r="N314" s="649"/>
      <c r="O314" s="649"/>
      <c r="P314" s="665" t="s">
        <v>189</v>
      </c>
      <c r="Q314" s="649"/>
      <c r="V314" s="233"/>
      <c r="W314" s="234">
        <f>M314</f>
        <v>25000</v>
      </c>
    </row>
    <row r="315" spans="1:23" x14ac:dyDescent="0.6">
      <c r="A315" s="224" t="s">
        <v>18</v>
      </c>
      <c r="B315" s="224" t="s">
        <v>18</v>
      </c>
      <c r="C315" s="224" t="s">
        <v>18</v>
      </c>
      <c r="D315" s="224" t="s">
        <v>18</v>
      </c>
      <c r="E315" s="663" t="s">
        <v>122</v>
      </c>
      <c r="F315" s="649"/>
      <c r="G315" s="649"/>
      <c r="H315" s="649"/>
      <c r="I315" s="649"/>
      <c r="J315" s="649"/>
      <c r="K315" s="649"/>
      <c r="L315" s="226" t="s">
        <v>190</v>
      </c>
      <c r="M315" s="664">
        <v>25000</v>
      </c>
      <c r="N315" s="649"/>
      <c r="O315" s="649"/>
      <c r="P315" s="665" t="s">
        <v>189</v>
      </c>
      <c r="Q315" s="649"/>
      <c r="V315" s="233"/>
      <c r="W315" s="234">
        <f>M315</f>
        <v>25000</v>
      </c>
    </row>
    <row r="316" spans="1:23" x14ac:dyDescent="0.6">
      <c r="A316" s="224" t="s">
        <v>18</v>
      </c>
      <c r="B316" s="224" t="s">
        <v>18</v>
      </c>
      <c r="C316" s="224" t="s">
        <v>18</v>
      </c>
      <c r="D316" s="224" t="s">
        <v>18</v>
      </c>
      <c r="E316" s="663" t="s">
        <v>129</v>
      </c>
      <c r="F316" s="649"/>
      <c r="G316" s="649"/>
      <c r="H316" s="649"/>
      <c r="I316" s="649"/>
      <c r="J316" s="649"/>
      <c r="K316" s="649"/>
      <c r="L316" s="226" t="s">
        <v>190</v>
      </c>
      <c r="M316" s="664">
        <v>50000</v>
      </c>
      <c r="N316" s="649"/>
      <c r="O316" s="649"/>
      <c r="P316" s="665" t="s">
        <v>189</v>
      </c>
      <c r="Q316" s="649"/>
      <c r="V316" s="233">
        <f t="shared" si="11"/>
        <v>50000</v>
      </c>
      <c r="W316" s="234"/>
    </row>
    <row r="317" spans="1:23" x14ac:dyDescent="0.6">
      <c r="A317" s="224" t="s">
        <v>18</v>
      </c>
      <c r="B317" s="224" t="s">
        <v>18</v>
      </c>
      <c r="C317" s="224" t="s">
        <v>18</v>
      </c>
      <c r="D317" s="224" t="s">
        <v>18</v>
      </c>
      <c r="E317" s="663" t="s">
        <v>132</v>
      </c>
      <c r="F317" s="649"/>
      <c r="G317" s="649"/>
      <c r="H317" s="649"/>
      <c r="I317" s="649"/>
      <c r="J317" s="649"/>
      <c r="K317" s="649"/>
      <c r="L317" s="226" t="s">
        <v>190</v>
      </c>
      <c r="M317" s="664">
        <v>2000</v>
      </c>
      <c r="N317" s="649"/>
      <c r="O317" s="649"/>
      <c r="P317" s="665" t="s">
        <v>189</v>
      </c>
      <c r="Q317" s="649"/>
      <c r="V317" s="233">
        <f t="shared" si="11"/>
        <v>2000</v>
      </c>
      <c r="W317" s="234"/>
    </row>
    <row r="318" spans="1:23" x14ac:dyDescent="0.6">
      <c r="A318" s="224" t="s">
        <v>18</v>
      </c>
      <c r="B318" s="224" t="s">
        <v>18</v>
      </c>
      <c r="C318" s="648" t="s">
        <v>181</v>
      </c>
      <c r="D318" s="649"/>
      <c r="E318" s="649"/>
      <c r="F318" s="649"/>
      <c r="G318" s="649"/>
      <c r="H318" s="649"/>
      <c r="I318" s="649"/>
      <c r="J318" s="649"/>
      <c r="K318" s="649"/>
      <c r="L318" s="222" t="s">
        <v>13</v>
      </c>
      <c r="M318" s="650">
        <v>20000</v>
      </c>
      <c r="N318" s="649"/>
      <c r="O318" s="649"/>
      <c r="P318" s="651" t="s">
        <v>189</v>
      </c>
      <c r="Q318" s="649"/>
      <c r="V318" s="233"/>
      <c r="W318" s="234"/>
    </row>
    <row r="319" spans="1:23" x14ac:dyDescent="0.6">
      <c r="A319" s="224" t="s">
        <v>18</v>
      </c>
      <c r="B319" s="224" t="s">
        <v>18</v>
      </c>
      <c r="C319" s="221" t="s">
        <v>18</v>
      </c>
      <c r="D319" s="648" t="s">
        <v>182</v>
      </c>
      <c r="E319" s="649"/>
      <c r="F319" s="649"/>
      <c r="G319" s="649"/>
      <c r="H319" s="649"/>
      <c r="I319" s="649"/>
      <c r="J319" s="649"/>
      <c r="K319" s="649"/>
      <c r="L319" s="222" t="s">
        <v>13</v>
      </c>
      <c r="M319" s="650">
        <v>20000</v>
      </c>
      <c r="N319" s="649"/>
      <c r="O319" s="649"/>
      <c r="P319" s="651" t="s">
        <v>189</v>
      </c>
      <c r="Q319" s="649"/>
      <c r="V319" s="233"/>
      <c r="W319" s="234"/>
    </row>
    <row r="320" spans="1:23" x14ac:dyDescent="0.6">
      <c r="A320" s="224" t="s">
        <v>18</v>
      </c>
      <c r="B320" s="224" t="s">
        <v>18</v>
      </c>
      <c r="C320" s="224" t="s">
        <v>18</v>
      </c>
      <c r="D320" s="652" t="s">
        <v>184</v>
      </c>
      <c r="E320" s="649"/>
      <c r="F320" s="649"/>
      <c r="G320" s="649"/>
      <c r="H320" s="649"/>
      <c r="I320" s="649"/>
      <c r="J320" s="649"/>
      <c r="K320" s="649"/>
      <c r="L320" s="225" t="s">
        <v>190</v>
      </c>
      <c r="M320" s="653">
        <v>20000</v>
      </c>
      <c r="N320" s="649"/>
      <c r="O320" s="649"/>
      <c r="P320" s="654" t="s">
        <v>189</v>
      </c>
      <c r="Q320" s="649"/>
      <c r="V320" s="233">
        <f>M320</f>
        <v>20000</v>
      </c>
      <c r="W320" s="234"/>
    </row>
    <row r="321" spans="1:24" ht="18" customHeight="1" x14ac:dyDescent="0.6">
      <c r="A321" s="655" t="s">
        <v>4</v>
      </c>
      <c r="B321" s="649"/>
      <c r="C321" s="649"/>
      <c r="D321" s="649"/>
      <c r="E321" s="649"/>
      <c r="F321" s="649"/>
      <c r="G321" s="649"/>
      <c r="H321" s="649"/>
      <c r="I321" s="649"/>
      <c r="J321" s="649"/>
      <c r="K321" s="649"/>
      <c r="L321" s="649"/>
      <c r="M321" s="649"/>
      <c r="N321" s="649"/>
      <c r="O321" s="649"/>
      <c r="P321" s="649"/>
      <c r="Q321" s="649"/>
      <c r="V321" s="233"/>
      <c r="W321" s="234"/>
    </row>
    <row r="322" spans="1:24" x14ac:dyDescent="0.6">
      <c r="A322" s="221" t="s">
        <v>18</v>
      </c>
      <c r="B322" s="648" t="s">
        <v>207</v>
      </c>
      <c r="C322" s="649"/>
      <c r="D322" s="649"/>
      <c r="E322" s="649"/>
      <c r="F322" s="649"/>
      <c r="G322" s="649"/>
      <c r="H322" s="649"/>
      <c r="I322" s="649"/>
      <c r="J322" s="649"/>
      <c r="K322" s="649"/>
      <c r="L322" s="222" t="s">
        <v>13</v>
      </c>
      <c r="M322" s="650">
        <v>4200900</v>
      </c>
      <c r="N322" s="649"/>
      <c r="O322" s="649"/>
      <c r="P322" s="651" t="s">
        <v>189</v>
      </c>
      <c r="Q322" s="649"/>
      <c r="V322" s="233"/>
      <c r="W322" s="234"/>
      <c r="X322" s="223">
        <f>SUM(V322:W336)</f>
        <v>4200900</v>
      </c>
    </row>
    <row r="323" spans="1:24" x14ac:dyDescent="0.6">
      <c r="A323" s="224" t="s">
        <v>18</v>
      </c>
      <c r="B323" s="224" t="s">
        <v>18</v>
      </c>
      <c r="C323" s="648" t="s">
        <v>38</v>
      </c>
      <c r="D323" s="649"/>
      <c r="E323" s="649"/>
      <c r="F323" s="649"/>
      <c r="G323" s="649"/>
      <c r="H323" s="649"/>
      <c r="I323" s="649"/>
      <c r="J323" s="649"/>
      <c r="K323" s="649"/>
      <c r="L323" s="222" t="s">
        <v>13</v>
      </c>
      <c r="M323" s="650">
        <v>75000</v>
      </c>
      <c r="N323" s="649"/>
      <c r="O323" s="649"/>
      <c r="P323" s="651" t="s">
        <v>189</v>
      </c>
      <c r="Q323" s="649"/>
      <c r="V323" s="233"/>
      <c r="W323" s="234"/>
    </row>
    <row r="324" spans="1:24" x14ac:dyDescent="0.6">
      <c r="A324" s="224" t="s">
        <v>18</v>
      </c>
      <c r="B324" s="224" t="s">
        <v>18</v>
      </c>
      <c r="C324" s="221" t="s">
        <v>18</v>
      </c>
      <c r="D324" s="648" t="s">
        <v>134</v>
      </c>
      <c r="E324" s="649"/>
      <c r="F324" s="649"/>
      <c r="G324" s="649"/>
      <c r="H324" s="649"/>
      <c r="I324" s="649"/>
      <c r="J324" s="649"/>
      <c r="K324" s="649"/>
      <c r="L324" s="222" t="s">
        <v>13</v>
      </c>
      <c r="M324" s="650">
        <v>75000</v>
      </c>
      <c r="N324" s="649"/>
      <c r="O324" s="649"/>
      <c r="P324" s="651" t="s">
        <v>189</v>
      </c>
      <c r="Q324" s="649"/>
      <c r="V324" s="233"/>
      <c r="W324" s="234"/>
      <c r="X324" s="227"/>
    </row>
    <row r="325" spans="1:24" x14ac:dyDescent="0.6">
      <c r="A325" s="224" t="s">
        <v>18</v>
      </c>
      <c r="B325" s="224" t="s">
        <v>18</v>
      </c>
      <c r="C325" s="224" t="s">
        <v>18</v>
      </c>
      <c r="D325" s="652" t="s">
        <v>142</v>
      </c>
      <c r="E325" s="649"/>
      <c r="F325" s="649"/>
      <c r="G325" s="649"/>
      <c r="H325" s="649"/>
      <c r="I325" s="649"/>
      <c r="J325" s="649"/>
      <c r="K325" s="649"/>
      <c r="L325" s="225" t="s">
        <v>190</v>
      </c>
      <c r="M325" s="653">
        <v>75000</v>
      </c>
      <c r="N325" s="649"/>
      <c r="O325" s="649"/>
      <c r="P325" s="654" t="s">
        <v>189</v>
      </c>
      <c r="Q325" s="649"/>
      <c r="V325" s="233"/>
      <c r="W325" s="234">
        <f>M325</f>
        <v>75000</v>
      </c>
    </row>
    <row r="326" spans="1:24" x14ac:dyDescent="0.6">
      <c r="A326" s="224" t="s">
        <v>18</v>
      </c>
      <c r="B326" s="224" t="s">
        <v>18</v>
      </c>
      <c r="C326" s="648" t="s">
        <v>150</v>
      </c>
      <c r="D326" s="649"/>
      <c r="E326" s="649"/>
      <c r="F326" s="649"/>
      <c r="G326" s="649"/>
      <c r="H326" s="649"/>
      <c r="I326" s="649"/>
      <c r="J326" s="649"/>
      <c r="K326" s="649"/>
      <c r="L326" s="222" t="s">
        <v>13</v>
      </c>
      <c r="M326" s="650">
        <v>4125900</v>
      </c>
      <c r="N326" s="649"/>
      <c r="O326" s="649"/>
      <c r="P326" s="651" t="s">
        <v>189</v>
      </c>
      <c r="Q326" s="649"/>
      <c r="V326" s="233"/>
      <c r="W326" s="234"/>
    </row>
    <row r="327" spans="1:24" x14ac:dyDescent="0.6">
      <c r="A327" s="224" t="s">
        <v>18</v>
      </c>
      <c r="B327" s="224" t="s">
        <v>18</v>
      </c>
      <c r="C327" s="221" t="s">
        <v>18</v>
      </c>
      <c r="D327" s="648" t="s">
        <v>165</v>
      </c>
      <c r="E327" s="649"/>
      <c r="F327" s="649"/>
      <c r="G327" s="649"/>
      <c r="H327" s="649"/>
      <c r="I327" s="649"/>
      <c r="J327" s="649"/>
      <c r="K327" s="649"/>
      <c r="L327" s="222" t="s">
        <v>13</v>
      </c>
      <c r="M327" s="650">
        <v>4125900</v>
      </c>
      <c r="N327" s="649"/>
      <c r="O327" s="649"/>
      <c r="P327" s="651" t="s">
        <v>189</v>
      </c>
      <c r="Q327" s="649"/>
      <c r="V327" s="233"/>
      <c r="W327" s="234"/>
    </row>
    <row r="328" spans="1:24" x14ac:dyDescent="0.6">
      <c r="A328" s="224" t="s">
        <v>18</v>
      </c>
      <c r="B328" s="224" t="s">
        <v>18</v>
      </c>
      <c r="C328" s="224" t="s">
        <v>18</v>
      </c>
      <c r="D328" s="652" t="s">
        <v>166</v>
      </c>
      <c r="E328" s="649"/>
      <c r="F328" s="649"/>
      <c r="G328" s="649"/>
      <c r="H328" s="649"/>
      <c r="I328" s="649"/>
      <c r="J328" s="649"/>
      <c r="K328" s="649"/>
      <c r="L328" s="225" t="s">
        <v>18</v>
      </c>
      <c r="M328" s="666" t="s">
        <v>18</v>
      </c>
      <c r="N328" s="649"/>
      <c r="O328" s="649"/>
      <c r="P328" s="654" t="s">
        <v>18</v>
      </c>
      <c r="Q328" s="649"/>
      <c r="V328" s="233"/>
      <c r="W328" s="234"/>
    </row>
    <row r="329" spans="1:24" x14ac:dyDescent="0.6">
      <c r="A329" s="224" t="s">
        <v>18</v>
      </c>
      <c r="B329" s="224" t="s">
        <v>18</v>
      </c>
      <c r="C329" s="224" t="s">
        <v>18</v>
      </c>
      <c r="D329" s="224" t="s">
        <v>18</v>
      </c>
      <c r="E329" s="663" t="s">
        <v>168</v>
      </c>
      <c r="F329" s="649"/>
      <c r="G329" s="649"/>
      <c r="H329" s="649"/>
      <c r="I329" s="649"/>
      <c r="J329" s="649"/>
      <c r="K329" s="649"/>
      <c r="L329" s="226" t="s">
        <v>190</v>
      </c>
      <c r="M329" s="664">
        <v>683000</v>
      </c>
      <c r="N329" s="649"/>
      <c r="O329" s="649"/>
      <c r="P329" s="665" t="s">
        <v>189</v>
      </c>
      <c r="Q329" s="649"/>
      <c r="V329" s="233"/>
      <c r="W329" s="234">
        <f>M329</f>
        <v>683000</v>
      </c>
    </row>
    <row r="330" spans="1:24" x14ac:dyDescent="0.6">
      <c r="A330" s="224" t="s">
        <v>18</v>
      </c>
      <c r="B330" s="224" t="s">
        <v>18</v>
      </c>
      <c r="C330" s="224" t="s">
        <v>18</v>
      </c>
      <c r="D330" s="224" t="s">
        <v>18</v>
      </c>
      <c r="E330" s="663" t="s">
        <v>169</v>
      </c>
      <c r="F330" s="649"/>
      <c r="G330" s="649"/>
      <c r="H330" s="649"/>
      <c r="I330" s="649"/>
      <c r="J330" s="649"/>
      <c r="K330" s="649"/>
      <c r="L330" s="226" t="s">
        <v>190</v>
      </c>
      <c r="M330" s="664">
        <v>972500</v>
      </c>
      <c r="N330" s="649"/>
      <c r="O330" s="649"/>
      <c r="P330" s="665" t="s">
        <v>189</v>
      </c>
      <c r="Q330" s="649"/>
      <c r="V330" s="233"/>
      <c r="W330" s="234">
        <f>M330</f>
        <v>972500</v>
      </c>
    </row>
    <row r="331" spans="1:24" x14ac:dyDescent="0.6">
      <c r="A331" s="224" t="s">
        <v>18</v>
      </c>
      <c r="B331" s="224" t="s">
        <v>18</v>
      </c>
      <c r="C331" s="224" t="s">
        <v>18</v>
      </c>
      <c r="D331" s="224" t="s">
        <v>18</v>
      </c>
      <c r="E331" s="663" t="s">
        <v>170</v>
      </c>
      <c r="F331" s="649"/>
      <c r="G331" s="649"/>
      <c r="H331" s="649"/>
      <c r="I331" s="649"/>
      <c r="J331" s="649"/>
      <c r="K331" s="649"/>
      <c r="L331" s="226" t="s">
        <v>190</v>
      </c>
      <c r="M331" s="664">
        <v>631000</v>
      </c>
      <c r="N331" s="649"/>
      <c r="O331" s="649"/>
      <c r="P331" s="665" t="s">
        <v>189</v>
      </c>
      <c r="Q331" s="649"/>
      <c r="V331" s="233"/>
      <c r="W331" s="234">
        <f>M331</f>
        <v>631000</v>
      </c>
    </row>
    <row r="332" spans="1:24" x14ac:dyDescent="0.6">
      <c r="A332" s="224" t="s">
        <v>18</v>
      </c>
      <c r="B332" s="224" t="s">
        <v>18</v>
      </c>
      <c r="C332" s="224" t="s">
        <v>18</v>
      </c>
      <c r="D332" s="224" t="s">
        <v>18</v>
      </c>
      <c r="E332" s="663" t="s">
        <v>171</v>
      </c>
      <c r="F332" s="649"/>
      <c r="G332" s="649"/>
      <c r="H332" s="649"/>
      <c r="I332" s="649"/>
      <c r="J332" s="649"/>
      <c r="K332" s="649"/>
      <c r="L332" s="226" t="s">
        <v>190</v>
      </c>
      <c r="M332" s="664">
        <v>550000</v>
      </c>
      <c r="N332" s="649"/>
      <c r="O332" s="649"/>
      <c r="P332" s="665" t="s">
        <v>189</v>
      </c>
      <c r="Q332" s="649"/>
      <c r="V332" s="233"/>
      <c r="W332" s="234">
        <f>M332</f>
        <v>550000</v>
      </c>
    </row>
    <row r="333" spans="1:24" x14ac:dyDescent="0.6">
      <c r="A333" s="224" t="s">
        <v>18</v>
      </c>
      <c r="B333" s="224" t="s">
        <v>18</v>
      </c>
      <c r="C333" s="224" t="s">
        <v>18</v>
      </c>
      <c r="D333" s="652" t="s">
        <v>172</v>
      </c>
      <c r="E333" s="649"/>
      <c r="F333" s="649"/>
      <c r="G333" s="649"/>
      <c r="H333" s="649"/>
      <c r="I333" s="649"/>
      <c r="J333" s="649"/>
      <c r="K333" s="649"/>
      <c r="L333" s="225" t="s">
        <v>18</v>
      </c>
      <c r="M333" s="666" t="s">
        <v>18</v>
      </c>
      <c r="N333" s="649"/>
      <c r="O333" s="649"/>
      <c r="P333" s="654" t="s">
        <v>18</v>
      </c>
      <c r="Q333" s="649"/>
      <c r="V333" s="233"/>
      <c r="W333" s="234"/>
    </row>
    <row r="334" spans="1:24" x14ac:dyDescent="0.6">
      <c r="A334" s="224" t="s">
        <v>18</v>
      </c>
      <c r="B334" s="224" t="s">
        <v>18</v>
      </c>
      <c r="C334" s="224" t="s">
        <v>18</v>
      </c>
      <c r="D334" s="224" t="s">
        <v>18</v>
      </c>
      <c r="E334" s="663" t="s">
        <v>173</v>
      </c>
      <c r="F334" s="649"/>
      <c r="G334" s="649"/>
      <c r="H334" s="649"/>
      <c r="I334" s="649"/>
      <c r="J334" s="649"/>
      <c r="K334" s="649"/>
      <c r="L334" s="226" t="s">
        <v>190</v>
      </c>
      <c r="M334" s="664">
        <v>481000</v>
      </c>
      <c r="N334" s="649"/>
      <c r="O334" s="649"/>
      <c r="P334" s="665" t="s">
        <v>189</v>
      </c>
      <c r="Q334" s="649"/>
      <c r="V334" s="233"/>
      <c r="W334" s="234">
        <f>M334</f>
        <v>481000</v>
      </c>
    </row>
    <row r="335" spans="1:24" x14ac:dyDescent="0.6">
      <c r="A335" s="224" t="s">
        <v>18</v>
      </c>
      <c r="B335" s="224" t="s">
        <v>18</v>
      </c>
      <c r="C335" s="224" t="s">
        <v>18</v>
      </c>
      <c r="D335" s="224" t="s">
        <v>18</v>
      </c>
      <c r="E335" s="663" t="s">
        <v>174</v>
      </c>
      <c r="F335" s="649"/>
      <c r="G335" s="649"/>
      <c r="H335" s="649"/>
      <c r="I335" s="649"/>
      <c r="J335" s="649"/>
      <c r="K335" s="649"/>
      <c r="L335" s="226" t="s">
        <v>190</v>
      </c>
      <c r="M335" s="664">
        <v>633000</v>
      </c>
      <c r="N335" s="649"/>
      <c r="O335" s="649"/>
      <c r="P335" s="665" t="s">
        <v>189</v>
      </c>
      <c r="Q335" s="649"/>
      <c r="V335" s="233"/>
      <c r="W335" s="234">
        <f>M335</f>
        <v>633000</v>
      </c>
    </row>
    <row r="336" spans="1:24" x14ac:dyDescent="0.6">
      <c r="A336" s="224" t="s">
        <v>18</v>
      </c>
      <c r="B336" s="224" t="s">
        <v>18</v>
      </c>
      <c r="C336" s="224" t="s">
        <v>18</v>
      </c>
      <c r="D336" s="224" t="s">
        <v>18</v>
      </c>
      <c r="E336" s="663" t="s">
        <v>176</v>
      </c>
      <c r="F336" s="649"/>
      <c r="G336" s="649"/>
      <c r="H336" s="649"/>
      <c r="I336" s="649"/>
      <c r="J336" s="649"/>
      <c r="K336" s="649"/>
      <c r="L336" s="226" t="s">
        <v>190</v>
      </c>
      <c r="M336" s="664">
        <v>175400</v>
      </c>
      <c r="N336" s="649"/>
      <c r="O336" s="649"/>
      <c r="P336" s="665" t="s">
        <v>189</v>
      </c>
      <c r="Q336" s="649"/>
      <c r="V336" s="233"/>
      <c r="W336" s="234">
        <f>M336</f>
        <v>175400</v>
      </c>
    </row>
    <row r="337" spans="1:24" ht="18" customHeight="1" x14ac:dyDescent="0.6">
      <c r="A337" s="655" t="s">
        <v>3</v>
      </c>
      <c r="B337" s="649"/>
      <c r="C337" s="649"/>
      <c r="D337" s="649"/>
      <c r="E337" s="649"/>
      <c r="F337" s="649"/>
      <c r="G337" s="649"/>
      <c r="H337" s="649"/>
      <c r="I337" s="649"/>
      <c r="J337" s="649"/>
      <c r="K337" s="649"/>
      <c r="L337" s="649"/>
      <c r="M337" s="649"/>
      <c r="N337" s="649"/>
      <c r="O337" s="649"/>
      <c r="P337" s="649"/>
      <c r="Q337" s="649"/>
      <c r="V337" s="233"/>
      <c r="W337" s="234"/>
    </row>
    <row r="338" spans="1:24" x14ac:dyDescent="0.6">
      <c r="A338" s="221" t="s">
        <v>18</v>
      </c>
      <c r="B338" s="648" t="s">
        <v>208</v>
      </c>
      <c r="C338" s="649"/>
      <c r="D338" s="649"/>
      <c r="E338" s="649"/>
      <c r="F338" s="649"/>
      <c r="G338" s="649"/>
      <c r="H338" s="649"/>
      <c r="I338" s="649"/>
      <c r="J338" s="649"/>
      <c r="K338" s="649"/>
      <c r="L338" s="222" t="s">
        <v>13</v>
      </c>
      <c r="M338" s="650">
        <v>12000</v>
      </c>
      <c r="N338" s="649"/>
      <c r="O338" s="649"/>
      <c r="P338" s="651" t="s">
        <v>189</v>
      </c>
      <c r="Q338" s="649"/>
      <c r="V338" s="233"/>
      <c r="W338" s="234"/>
      <c r="X338" s="223">
        <f>SUM(V339:W344)</f>
        <v>12000</v>
      </c>
    </row>
    <row r="339" spans="1:24" x14ac:dyDescent="0.6">
      <c r="A339" s="224" t="s">
        <v>18</v>
      </c>
      <c r="B339" s="224" t="s">
        <v>18</v>
      </c>
      <c r="C339" s="648" t="s">
        <v>38</v>
      </c>
      <c r="D339" s="649"/>
      <c r="E339" s="649"/>
      <c r="F339" s="649"/>
      <c r="G339" s="649"/>
      <c r="H339" s="649"/>
      <c r="I339" s="649"/>
      <c r="J339" s="649"/>
      <c r="K339" s="649"/>
      <c r="L339" s="222" t="s">
        <v>13</v>
      </c>
      <c r="M339" s="650">
        <v>12000</v>
      </c>
      <c r="N339" s="649"/>
      <c r="O339" s="649"/>
      <c r="P339" s="651" t="s">
        <v>189</v>
      </c>
      <c r="Q339" s="649"/>
      <c r="V339" s="233"/>
      <c r="W339" s="234"/>
    </row>
    <row r="340" spans="1:24" x14ac:dyDescent="0.6">
      <c r="A340" s="224" t="s">
        <v>18</v>
      </c>
      <c r="B340" s="224" t="s">
        <v>18</v>
      </c>
      <c r="C340" s="221" t="s">
        <v>18</v>
      </c>
      <c r="D340" s="648" t="s">
        <v>43</v>
      </c>
      <c r="E340" s="649"/>
      <c r="F340" s="649"/>
      <c r="G340" s="649"/>
      <c r="H340" s="649"/>
      <c r="I340" s="649"/>
      <c r="J340" s="649"/>
      <c r="K340" s="649"/>
      <c r="L340" s="222" t="s">
        <v>13</v>
      </c>
      <c r="M340" s="650">
        <v>10000</v>
      </c>
      <c r="N340" s="649"/>
      <c r="O340" s="649"/>
      <c r="P340" s="651" t="s">
        <v>189</v>
      </c>
      <c r="Q340" s="649"/>
      <c r="V340" s="233"/>
      <c r="W340" s="234"/>
    </row>
    <row r="341" spans="1:24" x14ac:dyDescent="0.6">
      <c r="A341" s="224" t="s">
        <v>18</v>
      </c>
      <c r="B341" s="224" t="s">
        <v>18</v>
      </c>
      <c r="C341" s="224" t="s">
        <v>18</v>
      </c>
      <c r="D341" s="652" t="s">
        <v>46</v>
      </c>
      <c r="E341" s="649"/>
      <c r="F341" s="649"/>
      <c r="G341" s="649"/>
      <c r="H341" s="649"/>
      <c r="I341" s="649"/>
      <c r="J341" s="649"/>
      <c r="K341" s="649"/>
      <c r="L341" s="225" t="s">
        <v>18</v>
      </c>
      <c r="M341" s="666" t="s">
        <v>18</v>
      </c>
      <c r="N341" s="649"/>
      <c r="O341" s="649"/>
      <c r="P341" s="654" t="s">
        <v>18</v>
      </c>
      <c r="Q341" s="649"/>
      <c r="V341" s="233"/>
      <c r="W341" s="234"/>
    </row>
    <row r="342" spans="1:24" x14ac:dyDescent="0.6">
      <c r="A342" s="224" t="s">
        <v>18</v>
      </c>
      <c r="B342" s="224" t="s">
        <v>18</v>
      </c>
      <c r="C342" s="224" t="s">
        <v>18</v>
      </c>
      <c r="D342" s="224" t="s">
        <v>18</v>
      </c>
      <c r="E342" s="663" t="s">
        <v>106</v>
      </c>
      <c r="F342" s="649"/>
      <c r="G342" s="649"/>
      <c r="H342" s="649"/>
      <c r="I342" s="649"/>
      <c r="J342" s="649"/>
      <c r="K342" s="649"/>
      <c r="L342" s="226" t="s">
        <v>190</v>
      </c>
      <c r="M342" s="664">
        <v>10000</v>
      </c>
      <c r="N342" s="649"/>
      <c r="O342" s="649"/>
      <c r="P342" s="665" t="s">
        <v>189</v>
      </c>
      <c r="Q342" s="649"/>
      <c r="V342" s="233"/>
      <c r="W342" s="234">
        <f>M342</f>
        <v>10000</v>
      </c>
    </row>
    <row r="343" spans="1:24" x14ac:dyDescent="0.6">
      <c r="A343" s="224" t="s">
        <v>18</v>
      </c>
      <c r="B343" s="224" t="s">
        <v>18</v>
      </c>
      <c r="C343" s="221" t="s">
        <v>18</v>
      </c>
      <c r="D343" s="648" t="s">
        <v>134</v>
      </c>
      <c r="E343" s="649"/>
      <c r="F343" s="649"/>
      <c r="G343" s="649"/>
      <c r="H343" s="649"/>
      <c r="I343" s="649"/>
      <c r="J343" s="649"/>
      <c r="K343" s="649"/>
      <c r="L343" s="222" t="s">
        <v>13</v>
      </c>
      <c r="M343" s="650">
        <v>2000</v>
      </c>
      <c r="N343" s="649"/>
      <c r="O343" s="649"/>
      <c r="P343" s="651" t="s">
        <v>189</v>
      </c>
      <c r="Q343" s="649"/>
      <c r="V343" s="233"/>
      <c r="W343" s="234"/>
    </row>
    <row r="344" spans="1:24" x14ac:dyDescent="0.6">
      <c r="A344" s="224" t="s">
        <v>18</v>
      </c>
      <c r="B344" s="224" t="s">
        <v>18</v>
      </c>
      <c r="C344" s="224" t="s">
        <v>18</v>
      </c>
      <c r="D344" s="652" t="s">
        <v>141</v>
      </c>
      <c r="E344" s="649"/>
      <c r="F344" s="649"/>
      <c r="G344" s="649"/>
      <c r="H344" s="649"/>
      <c r="I344" s="649"/>
      <c r="J344" s="649"/>
      <c r="K344" s="649"/>
      <c r="L344" s="225" t="s">
        <v>190</v>
      </c>
      <c r="M344" s="653">
        <v>2000</v>
      </c>
      <c r="N344" s="649"/>
      <c r="O344" s="649"/>
      <c r="P344" s="654" t="s">
        <v>189</v>
      </c>
      <c r="Q344" s="649"/>
      <c r="V344" s="233">
        <f>M344</f>
        <v>2000</v>
      </c>
      <c r="W344" s="234"/>
    </row>
    <row r="345" spans="1:24" x14ac:dyDescent="0.6">
      <c r="A345" s="221" t="s">
        <v>18</v>
      </c>
      <c r="B345" s="648" t="s">
        <v>209</v>
      </c>
      <c r="C345" s="649"/>
      <c r="D345" s="649"/>
      <c r="E345" s="649"/>
      <c r="F345" s="649"/>
      <c r="G345" s="649"/>
      <c r="H345" s="649"/>
      <c r="I345" s="649"/>
      <c r="J345" s="649"/>
      <c r="K345" s="649"/>
      <c r="L345" s="222" t="s">
        <v>13</v>
      </c>
      <c r="M345" s="650">
        <v>15000</v>
      </c>
      <c r="N345" s="649"/>
      <c r="O345" s="649"/>
      <c r="P345" s="651" t="s">
        <v>189</v>
      </c>
      <c r="Q345" s="649"/>
      <c r="V345" s="233"/>
      <c r="W345" s="234"/>
      <c r="X345" s="223">
        <f>SUM(V345:W350)</f>
        <v>15000</v>
      </c>
    </row>
    <row r="346" spans="1:24" x14ac:dyDescent="0.6">
      <c r="A346" s="224" t="s">
        <v>18</v>
      </c>
      <c r="B346" s="224" t="s">
        <v>18</v>
      </c>
      <c r="C346" s="648" t="s">
        <v>38</v>
      </c>
      <c r="D346" s="649"/>
      <c r="E346" s="649"/>
      <c r="F346" s="649"/>
      <c r="G346" s="649"/>
      <c r="H346" s="649"/>
      <c r="I346" s="649"/>
      <c r="J346" s="649"/>
      <c r="K346" s="649"/>
      <c r="L346" s="222" t="s">
        <v>13</v>
      </c>
      <c r="M346" s="650">
        <v>15000</v>
      </c>
      <c r="N346" s="649"/>
      <c r="O346" s="649"/>
      <c r="P346" s="651" t="s">
        <v>189</v>
      </c>
      <c r="Q346" s="649"/>
      <c r="V346" s="233"/>
      <c r="W346" s="234"/>
    </row>
    <row r="347" spans="1:24" x14ac:dyDescent="0.6">
      <c r="A347" s="224" t="s">
        <v>18</v>
      </c>
      <c r="B347" s="224" t="s">
        <v>18</v>
      </c>
      <c r="C347" s="221" t="s">
        <v>18</v>
      </c>
      <c r="D347" s="648" t="s">
        <v>43</v>
      </c>
      <c r="E347" s="649"/>
      <c r="F347" s="649"/>
      <c r="G347" s="649"/>
      <c r="H347" s="649"/>
      <c r="I347" s="649"/>
      <c r="J347" s="649"/>
      <c r="K347" s="649"/>
      <c r="L347" s="222" t="s">
        <v>13</v>
      </c>
      <c r="M347" s="650">
        <v>15000</v>
      </c>
      <c r="N347" s="649"/>
      <c r="O347" s="649"/>
      <c r="P347" s="651" t="s">
        <v>189</v>
      </c>
      <c r="Q347" s="649"/>
      <c r="V347" s="233"/>
      <c r="W347" s="234"/>
    </row>
    <row r="348" spans="1:24" x14ac:dyDescent="0.6">
      <c r="A348" s="224" t="s">
        <v>18</v>
      </c>
      <c r="B348" s="224" t="s">
        <v>18</v>
      </c>
      <c r="C348" s="224" t="s">
        <v>18</v>
      </c>
      <c r="D348" s="652" t="s">
        <v>46</v>
      </c>
      <c r="E348" s="649"/>
      <c r="F348" s="649"/>
      <c r="G348" s="649"/>
      <c r="H348" s="649"/>
      <c r="I348" s="649"/>
      <c r="J348" s="649"/>
      <c r="K348" s="649"/>
      <c r="L348" s="225" t="s">
        <v>18</v>
      </c>
      <c r="M348" s="666" t="s">
        <v>18</v>
      </c>
      <c r="N348" s="649"/>
      <c r="O348" s="649"/>
      <c r="P348" s="654" t="s">
        <v>18</v>
      </c>
      <c r="Q348" s="649"/>
      <c r="V348" s="233"/>
      <c r="W348" s="234"/>
    </row>
    <row r="349" spans="1:24" x14ac:dyDescent="0.6">
      <c r="A349" s="224" t="s">
        <v>18</v>
      </c>
      <c r="B349" s="224" t="s">
        <v>18</v>
      </c>
      <c r="C349" s="224" t="s">
        <v>18</v>
      </c>
      <c r="D349" s="224" t="s">
        <v>18</v>
      </c>
      <c r="E349" s="663" t="s">
        <v>70</v>
      </c>
      <c r="F349" s="649"/>
      <c r="G349" s="649"/>
      <c r="H349" s="649"/>
      <c r="I349" s="649"/>
      <c r="J349" s="649"/>
      <c r="K349" s="649"/>
      <c r="L349" s="226" t="s">
        <v>190</v>
      </c>
      <c r="M349" s="664">
        <v>5000</v>
      </c>
      <c r="N349" s="649"/>
      <c r="O349" s="649"/>
      <c r="P349" s="665" t="s">
        <v>189</v>
      </c>
      <c r="Q349" s="649"/>
      <c r="V349" s="233"/>
      <c r="W349" s="234">
        <f>M349</f>
        <v>5000</v>
      </c>
    </row>
    <row r="350" spans="1:24" x14ac:dyDescent="0.6">
      <c r="A350" s="224" t="s">
        <v>18</v>
      </c>
      <c r="B350" s="224" t="s">
        <v>18</v>
      </c>
      <c r="C350" s="224" t="s">
        <v>18</v>
      </c>
      <c r="D350" s="224" t="s">
        <v>18</v>
      </c>
      <c r="E350" s="663" t="s">
        <v>71</v>
      </c>
      <c r="F350" s="649"/>
      <c r="G350" s="649"/>
      <c r="H350" s="649"/>
      <c r="I350" s="649"/>
      <c r="J350" s="649"/>
      <c r="K350" s="649"/>
      <c r="L350" s="226" t="s">
        <v>190</v>
      </c>
      <c r="M350" s="664">
        <v>10000</v>
      </c>
      <c r="N350" s="649"/>
      <c r="O350" s="649"/>
      <c r="P350" s="665" t="s">
        <v>189</v>
      </c>
      <c r="Q350" s="649"/>
      <c r="V350" s="233"/>
      <c r="W350" s="234">
        <f>M350</f>
        <v>10000</v>
      </c>
    </row>
    <row r="351" spans="1:24" ht="18" customHeight="1" x14ac:dyDescent="0.6">
      <c r="A351" s="655" t="s">
        <v>2</v>
      </c>
      <c r="B351" s="649"/>
      <c r="C351" s="649"/>
      <c r="D351" s="649"/>
      <c r="E351" s="649"/>
      <c r="F351" s="649"/>
      <c r="G351" s="649"/>
      <c r="H351" s="649"/>
      <c r="I351" s="649"/>
      <c r="J351" s="649"/>
      <c r="K351" s="649"/>
      <c r="L351" s="649"/>
      <c r="M351" s="649"/>
      <c r="N351" s="649"/>
      <c r="O351" s="649"/>
      <c r="P351" s="649"/>
      <c r="Q351" s="649"/>
      <c r="V351" s="233"/>
      <c r="W351" s="234"/>
    </row>
    <row r="352" spans="1:24" x14ac:dyDescent="0.6">
      <c r="A352" s="221" t="s">
        <v>18</v>
      </c>
      <c r="B352" s="648" t="s">
        <v>210</v>
      </c>
      <c r="C352" s="649"/>
      <c r="D352" s="649"/>
      <c r="E352" s="649"/>
      <c r="F352" s="649"/>
      <c r="G352" s="649"/>
      <c r="H352" s="649"/>
      <c r="I352" s="649"/>
      <c r="J352" s="649"/>
      <c r="K352" s="649"/>
      <c r="L352" s="222" t="s">
        <v>13</v>
      </c>
      <c r="M352" s="650">
        <v>352000</v>
      </c>
      <c r="N352" s="649"/>
      <c r="O352" s="649"/>
      <c r="P352" s="651" t="s">
        <v>189</v>
      </c>
      <c r="Q352" s="649"/>
      <c r="V352" s="233"/>
      <c r="W352" s="234"/>
      <c r="X352" s="223">
        <f>SUM(V352:W360)</f>
        <v>352000</v>
      </c>
    </row>
    <row r="353" spans="1:24" x14ac:dyDescent="0.6">
      <c r="A353" s="224" t="s">
        <v>18</v>
      </c>
      <c r="B353" s="224" t="s">
        <v>18</v>
      </c>
      <c r="C353" s="648" t="s">
        <v>38</v>
      </c>
      <c r="D353" s="649"/>
      <c r="E353" s="649"/>
      <c r="F353" s="649"/>
      <c r="G353" s="649"/>
      <c r="H353" s="649"/>
      <c r="I353" s="649"/>
      <c r="J353" s="649"/>
      <c r="K353" s="649"/>
      <c r="L353" s="222" t="s">
        <v>13</v>
      </c>
      <c r="M353" s="650">
        <v>352000</v>
      </c>
      <c r="N353" s="649"/>
      <c r="O353" s="649"/>
      <c r="P353" s="651" t="s">
        <v>189</v>
      </c>
      <c r="Q353" s="649"/>
      <c r="V353" s="233"/>
      <c r="W353" s="234"/>
    </row>
    <row r="354" spans="1:24" x14ac:dyDescent="0.6">
      <c r="A354" s="224" t="s">
        <v>18</v>
      </c>
      <c r="B354" s="224" t="s">
        <v>18</v>
      </c>
      <c r="C354" s="221" t="s">
        <v>18</v>
      </c>
      <c r="D354" s="648" t="s">
        <v>43</v>
      </c>
      <c r="E354" s="649"/>
      <c r="F354" s="649"/>
      <c r="G354" s="649"/>
      <c r="H354" s="649"/>
      <c r="I354" s="649"/>
      <c r="J354" s="649"/>
      <c r="K354" s="649"/>
      <c r="L354" s="222" t="s">
        <v>13</v>
      </c>
      <c r="M354" s="650">
        <v>122000</v>
      </c>
      <c r="N354" s="649"/>
      <c r="O354" s="649"/>
      <c r="P354" s="651" t="s">
        <v>189</v>
      </c>
      <c r="Q354" s="649"/>
      <c r="V354" s="233"/>
      <c r="W354" s="234"/>
    </row>
    <row r="355" spans="1:24" x14ac:dyDescent="0.6">
      <c r="A355" s="224" t="s">
        <v>18</v>
      </c>
      <c r="B355" s="224" t="s">
        <v>18</v>
      </c>
      <c r="C355" s="224" t="s">
        <v>18</v>
      </c>
      <c r="D355" s="652" t="s">
        <v>44</v>
      </c>
      <c r="E355" s="649"/>
      <c r="F355" s="649"/>
      <c r="G355" s="649"/>
      <c r="H355" s="649"/>
      <c r="I355" s="649"/>
      <c r="J355" s="649"/>
      <c r="K355" s="649"/>
      <c r="L355" s="225" t="s">
        <v>190</v>
      </c>
      <c r="M355" s="653">
        <v>72000</v>
      </c>
      <c r="N355" s="649"/>
      <c r="O355" s="649"/>
      <c r="P355" s="654" t="s">
        <v>189</v>
      </c>
      <c r="Q355" s="649"/>
      <c r="V355" s="233">
        <f>M355</f>
        <v>72000</v>
      </c>
      <c r="W355" s="234"/>
    </row>
    <row r="356" spans="1:24" x14ac:dyDescent="0.6">
      <c r="A356" s="224" t="s">
        <v>18</v>
      </c>
      <c r="B356" s="224" t="s">
        <v>18</v>
      </c>
      <c r="C356" s="224" t="s">
        <v>18</v>
      </c>
      <c r="D356" s="652" t="s">
        <v>133</v>
      </c>
      <c r="E356" s="649"/>
      <c r="F356" s="649"/>
      <c r="G356" s="649"/>
      <c r="H356" s="649"/>
      <c r="I356" s="649"/>
      <c r="J356" s="649"/>
      <c r="K356" s="649"/>
      <c r="L356" s="225" t="s">
        <v>190</v>
      </c>
      <c r="M356" s="653">
        <v>50000</v>
      </c>
      <c r="N356" s="649"/>
      <c r="O356" s="649"/>
      <c r="P356" s="654" t="s">
        <v>189</v>
      </c>
      <c r="Q356" s="649"/>
      <c r="V356" s="233">
        <f>M356</f>
        <v>50000</v>
      </c>
      <c r="W356" s="234"/>
    </row>
    <row r="357" spans="1:24" x14ac:dyDescent="0.6">
      <c r="A357" s="224" t="s">
        <v>18</v>
      </c>
      <c r="B357" s="224" t="s">
        <v>18</v>
      </c>
      <c r="C357" s="221" t="s">
        <v>18</v>
      </c>
      <c r="D357" s="648" t="s">
        <v>134</v>
      </c>
      <c r="E357" s="649"/>
      <c r="F357" s="649"/>
      <c r="G357" s="649"/>
      <c r="H357" s="649"/>
      <c r="I357" s="649"/>
      <c r="J357" s="649"/>
      <c r="K357" s="649"/>
      <c r="L357" s="222" t="s">
        <v>13</v>
      </c>
      <c r="M357" s="650">
        <v>30000</v>
      </c>
      <c r="N357" s="649"/>
      <c r="O357" s="649"/>
      <c r="P357" s="651" t="s">
        <v>189</v>
      </c>
      <c r="Q357" s="649"/>
      <c r="V357" s="233"/>
      <c r="W357" s="234"/>
    </row>
    <row r="358" spans="1:24" x14ac:dyDescent="0.6">
      <c r="A358" s="224" t="s">
        <v>18</v>
      </c>
      <c r="B358" s="224" t="s">
        <v>18</v>
      </c>
      <c r="C358" s="224" t="s">
        <v>18</v>
      </c>
      <c r="D358" s="652" t="s">
        <v>142</v>
      </c>
      <c r="E358" s="649"/>
      <c r="F358" s="649"/>
      <c r="G358" s="649"/>
      <c r="H358" s="649"/>
      <c r="I358" s="649"/>
      <c r="J358" s="649"/>
      <c r="K358" s="649"/>
      <c r="L358" s="225" t="s">
        <v>190</v>
      </c>
      <c r="M358" s="653">
        <v>30000</v>
      </c>
      <c r="N358" s="649"/>
      <c r="O358" s="649"/>
      <c r="P358" s="654" t="s">
        <v>189</v>
      </c>
      <c r="Q358" s="649"/>
      <c r="V358" s="233">
        <f>M358</f>
        <v>30000</v>
      </c>
      <c r="W358" s="234"/>
    </row>
    <row r="359" spans="1:24" x14ac:dyDescent="0.6">
      <c r="A359" s="224" t="s">
        <v>18</v>
      </c>
      <c r="B359" s="224" t="s">
        <v>18</v>
      </c>
      <c r="C359" s="221" t="s">
        <v>18</v>
      </c>
      <c r="D359" s="648" t="s">
        <v>145</v>
      </c>
      <c r="E359" s="649"/>
      <c r="F359" s="649"/>
      <c r="G359" s="649"/>
      <c r="H359" s="649"/>
      <c r="I359" s="649"/>
      <c r="J359" s="649"/>
      <c r="K359" s="649"/>
      <c r="L359" s="222" t="s">
        <v>13</v>
      </c>
      <c r="M359" s="650">
        <v>200000</v>
      </c>
      <c r="N359" s="649"/>
      <c r="O359" s="649"/>
      <c r="P359" s="651" t="s">
        <v>189</v>
      </c>
      <c r="Q359" s="649"/>
      <c r="V359" s="233"/>
      <c r="W359" s="234"/>
    </row>
    <row r="360" spans="1:24" x14ac:dyDescent="0.6">
      <c r="A360" s="224" t="s">
        <v>18</v>
      </c>
      <c r="B360" s="224" t="s">
        <v>18</v>
      </c>
      <c r="C360" s="224" t="s">
        <v>18</v>
      </c>
      <c r="D360" s="652" t="s">
        <v>147</v>
      </c>
      <c r="E360" s="649"/>
      <c r="F360" s="649"/>
      <c r="G360" s="649"/>
      <c r="H360" s="649"/>
      <c r="I360" s="649"/>
      <c r="J360" s="649"/>
      <c r="K360" s="649"/>
      <c r="L360" s="225" t="s">
        <v>190</v>
      </c>
      <c r="M360" s="653">
        <v>200000</v>
      </c>
      <c r="N360" s="649"/>
      <c r="O360" s="649"/>
      <c r="P360" s="654" t="s">
        <v>189</v>
      </c>
      <c r="Q360" s="649"/>
      <c r="V360" s="233">
        <f>M360</f>
        <v>200000</v>
      </c>
      <c r="W360" s="234"/>
    </row>
    <row r="361" spans="1:24" ht="18" customHeight="1" x14ac:dyDescent="0.6">
      <c r="A361" s="655" t="s">
        <v>1</v>
      </c>
      <c r="B361" s="649"/>
      <c r="C361" s="649"/>
      <c r="D361" s="649"/>
      <c r="E361" s="649"/>
      <c r="F361" s="649"/>
      <c r="G361" s="649"/>
      <c r="H361" s="649"/>
      <c r="I361" s="649"/>
      <c r="J361" s="649"/>
      <c r="K361" s="649"/>
      <c r="L361" s="649"/>
      <c r="M361" s="649"/>
      <c r="N361" s="649"/>
      <c r="O361" s="649"/>
      <c r="P361" s="649"/>
      <c r="Q361" s="649"/>
      <c r="V361" s="233"/>
      <c r="W361" s="234"/>
    </row>
    <row r="362" spans="1:24" x14ac:dyDescent="0.6">
      <c r="A362" s="221" t="s">
        <v>18</v>
      </c>
      <c r="B362" s="648" t="s">
        <v>16</v>
      </c>
      <c r="C362" s="649"/>
      <c r="D362" s="649"/>
      <c r="E362" s="649"/>
      <c r="F362" s="649"/>
      <c r="G362" s="649"/>
      <c r="H362" s="649"/>
      <c r="I362" s="649"/>
      <c r="J362" s="649"/>
      <c r="K362" s="649"/>
      <c r="L362" s="222" t="s">
        <v>13</v>
      </c>
      <c r="M362" s="650">
        <v>10281160</v>
      </c>
      <c r="N362" s="649"/>
      <c r="O362" s="649"/>
      <c r="P362" s="651" t="s">
        <v>189</v>
      </c>
      <c r="Q362" s="649"/>
      <c r="V362" s="233"/>
      <c r="W362" s="234"/>
      <c r="X362" s="223">
        <f>SUM(V362:W371)</f>
        <v>10281160</v>
      </c>
    </row>
    <row r="363" spans="1:24" x14ac:dyDescent="0.6">
      <c r="A363" s="224" t="s">
        <v>18</v>
      </c>
      <c r="B363" s="224" t="s">
        <v>18</v>
      </c>
      <c r="C363" s="648" t="s">
        <v>16</v>
      </c>
      <c r="D363" s="649"/>
      <c r="E363" s="649"/>
      <c r="F363" s="649"/>
      <c r="G363" s="649"/>
      <c r="H363" s="649"/>
      <c r="I363" s="649"/>
      <c r="J363" s="649"/>
      <c r="K363" s="649"/>
      <c r="L363" s="222" t="s">
        <v>13</v>
      </c>
      <c r="M363" s="650">
        <v>10281160</v>
      </c>
      <c r="N363" s="649"/>
      <c r="O363" s="649"/>
      <c r="P363" s="651" t="s">
        <v>189</v>
      </c>
      <c r="Q363" s="649"/>
      <c r="V363" s="233"/>
      <c r="W363" s="234"/>
    </row>
    <row r="364" spans="1:24" x14ac:dyDescent="0.6">
      <c r="A364" s="224" t="s">
        <v>18</v>
      </c>
      <c r="B364" s="224" t="s">
        <v>18</v>
      </c>
      <c r="C364" s="221" t="s">
        <v>18</v>
      </c>
      <c r="D364" s="648" t="s">
        <v>16</v>
      </c>
      <c r="E364" s="649"/>
      <c r="F364" s="649"/>
      <c r="G364" s="649"/>
      <c r="H364" s="649"/>
      <c r="I364" s="649"/>
      <c r="J364" s="649"/>
      <c r="K364" s="649"/>
      <c r="L364" s="222" t="s">
        <v>13</v>
      </c>
      <c r="M364" s="650">
        <v>10281160</v>
      </c>
      <c r="N364" s="649"/>
      <c r="O364" s="649"/>
      <c r="P364" s="651" t="s">
        <v>189</v>
      </c>
      <c r="Q364" s="649"/>
      <c r="V364" s="233"/>
      <c r="W364" s="234"/>
    </row>
    <row r="365" spans="1:24" s="323" customFormat="1" x14ac:dyDescent="0.6">
      <c r="A365" s="321" t="s">
        <v>18</v>
      </c>
      <c r="B365" s="321" t="s">
        <v>18</v>
      </c>
      <c r="C365" s="321" t="s">
        <v>18</v>
      </c>
      <c r="D365" s="689" t="s">
        <v>20</v>
      </c>
      <c r="E365" s="690"/>
      <c r="F365" s="690"/>
      <c r="G365" s="690"/>
      <c r="H365" s="690"/>
      <c r="I365" s="690"/>
      <c r="J365" s="690"/>
      <c r="K365" s="690"/>
      <c r="L365" s="322" t="s">
        <v>190</v>
      </c>
      <c r="M365" s="691">
        <v>120000</v>
      </c>
      <c r="N365" s="690"/>
      <c r="O365" s="690"/>
      <c r="P365" s="692" t="s">
        <v>189</v>
      </c>
      <c r="Q365" s="690"/>
      <c r="V365" s="324">
        <f>M365</f>
        <v>120000</v>
      </c>
      <c r="W365" s="324"/>
      <c r="X365" s="325"/>
    </row>
    <row r="366" spans="1:24" x14ac:dyDescent="0.6">
      <c r="A366" s="224" t="s">
        <v>18</v>
      </c>
      <c r="B366" s="224" t="s">
        <v>18</v>
      </c>
      <c r="C366" s="224" t="s">
        <v>18</v>
      </c>
      <c r="D366" s="652" t="s">
        <v>21</v>
      </c>
      <c r="E366" s="649"/>
      <c r="F366" s="649"/>
      <c r="G366" s="649"/>
      <c r="H366" s="649"/>
      <c r="I366" s="649"/>
      <c r="J366" s="649"/>
      <c r="K366" s="649"/>
      <c r="L366" s="225" t="s">
        <v>190</v>
      </c>
      <c r="M366" s="653">
        <v>7228800</v>
      </c>
      <c r="N366" s="649"/>
      <c r="O366" s="649"/>
      <c r="P366" s="654" t="s">
        <v>189</v>
      </c>
      <c r="Q366" s="649"/>
      <c r="V366" s="233"/>
      <c r="W366" s="234">
        <f>M366</f>
        <v>7228800</v>
      </c>
    </row>
    <row r="367" spans="1:24" x14ac:dyDescent="0.6">
      <c r="A367" s="224" t="s">
        <v>18</v>
      </c>
      <c r="B367" s="224" t="s">
        <v>18</v>
      </c>
      <c r="C367" s="224" t="s">
        <v>18</v>
      </c>
      <c r="D367" s="652" t="s">
        <v>24</v>
      </c>
      <c r="E367" s="649"/>
      <c r="F367" s="649"/>
      <c r="G367" s="649"/>
      <c r="H367" s="649"/>
      <c r="I367" s="649"/>
      <c r="J367" s="649"/>
      <c r="K367" s="649"/>
      <c r="L367" s="225" t="s">
        <v>190</v>
      </c>
      <c r="M367" s="653">
        <v>1536000</v>
      </c>
      <c r="N367" s="649"/>
      <c r="O367" s="649"/>
      <c r="P367" s="654" t="s">
        <v>189</v>
      </c>
      <c r="Q367" s="649"/>
      <c r="V367" s="233"/>
      <c r="W367" s="234">
        <f>M367</f>
        <v>1536000</v>
      </c>
    </row>
    <row r="368" spans="1:24" x14ac:dyDescent="0.6">
      <c r="A368" s="224" t="s">
        <v>18</v>
      </c>
      <c r="B368" s="224" t="s">
        <v>18</v>
      </c>
      <c r="C368" s="224" t="s">
        <v>18</v>
      </c>
      <c r="D368" s="652" t="s">
        <v>19</v>
      </c>
      <c r="E368" s="649"/>
      <c r="F368" s="649"/>
      <c r="G368" s="649"/>
      <c r="H368" s="649"/>
      <c r="I368" s="649"/>
      <c r="J368" s="649"/>
      <c r="K368" s="649"/>
      <c r="L368" s="225" t="s">
        <v>190</v>
      </c>
      <c r="M368" s="653">
        <v>48000</v>
      </c>
      <c r="N368" s="649"/>
      <c r="O368" s="649"/>
      <c r="P368" s="654" t="s">
        <v>189</v>
      </c>
      <c r="Q368" s="649"/>
      <c r="V368" s="233"/>
      <c r="W368" s="234">
        <f>M368</f>
        <v>48000</v>
      </c>
    </row>
    <row r="369" spans="1:24" x14ac:dyDescent="0.6">
      <c r="A369" s="224" t="s">
        <v>18</v>
      </c>
      <c r="B369" s="224" t="s">
        <v>18</v>
      </c>
      <c r="C369" s="224" t="s">
        <v>18</v>
      </c>
      <c r="D369" s="652" t="s">
        <v>23</v>
      </c>
      <c r="E369" s="649"/>
      <c r="F369" s="649"/>
      <c r="G369" s="649"/>
      <c r="H369" s="649"/>
      <c r="I369" s="649"/>
      <c r="J369" s="649"/>
      <c r="K369" s="649"/>
      <c r="L369" s="225" t="s">
        <v>190</v>
      </c>
      <c r="M369" s="653">
        <v>778360</v>
      </c>
      <c r="N369" s="649"/>
      <c r="O369" s="649"/>
      <c r="P369" s="654" t="s">
        <v>189</v>
      </c>
      <c r="Q369" s="649"/>
      <c r="V369" s="233">
        <f>M369</f>
        <v>778360</v>
      </c>
      <c r="W369" s="234"/>
    </row>
    <row r="370" spans="1:24" x14ac:dyDescent="0.6">
      <c r="A370" s="224" t="s">
        <v>18</v>
      </c>
      <c r="B370" s="224" t="s">
        <v>18</v>
      </c>
      <c r="C370" s="224" t="s">
        <v>18</v>
      </c>
      <c r="D370" s="652" t="s">
        <v>17</v>
      </c>
      <c r="E370" s="649"/>
      <c r="F370" s="649"/>
      <c r="G370" s="649"/>
      <c r="H370" s="649"/>
      <c r="I370" s="649"/>
      <c r="J370" s="649"/>
      <c r="K370" s="649"/>
      <c r="L370" s="225" t="s">
        <v>190</v>
      </c>
      <c r="M370" s="653">
        <v>220000</v>
      </c>
      <c r="N370" s="649"/>
      <c r="O370" s="649"/>
      <c r="P370" s="654" t="s">
        <v>189</v>
      </c>
      <c r="Q370" s="649"/>
      <c r="V370" s="233">
        <f>M370</f>
        <v>220000</v>
      </c>
      <c r="W370" s="234"/>
    </row>
    <row r="371" spans="1:24" s="323" customFormat="1" x14ac:dyDescent="0.6">
      <c r="A371" s="321" t="s">
        <v>18</v>
      </c>
      <c r="B371" s="321" t="s">
        <v>18</v>
      </c>
      <c r="C371" s="321" t="s">
        <v>18</v>
      </c>
      <c r="D371" s="689" t="s">
        <v>22</v>
      </c>
      <c r="E371" s="690"/>
      <c r="F371" s="690"/>
      <c r="G371" s="690"/>
      <c r="H371" s="690"/>
      <c r="I371" s="690"/>
      <c r="J371" s="690"/>
      <c r="K371" s="690"/>
      <c r="L371" s="322" t="s">
        <v>190</v>
      </c>
      <c r="M371" s="691">
        <v>350000</v>
      </c>
      <c r="N371" s="690"/>
      <c r="O371" s="690"/>
      <c r="P371" s="692" t="s">
        <v>189</v>
      </c>
      <c r="Q371" s="690"/>
      <c r="V371" s="324">
        <f>M371</f>
        <v>350000</v>
      </c>
      <c r="W371" s="324"/>
      <c r="X371" s="325"/>
    </row>
    <row r="372" spans="1:24" ht="0" hidden="1" customHeight="1" x14ac:dyDescent="0.6"/>
  </sheetData>
  <mergeCells count="1075">
    <mergeCell ref="A2:Q2"/>
    <mergeCell ref="D370:K370"/>
    <mergeCell ref="M370:O370"/>
    <mergeCell ref="P370:Q370"/>
    <mergeCell ref="D371:K371"/>
    <mergeCell ref="M371:O371"/>
    <mergeCell ref="P371:Q371"/>
    <mergeCell ref="D368:K368"/>
    <mergeCell ref="M368:O368"/>
    <mergeCell ref="P368:Q368"/>
    <mergeCell ref="D369:K369"/>
    <mergeCell ref="M369:O369"/>
    <mergeCell ref="P369:Q369"/>
    <mergeCell ref="D366:K366"/>
    <mergeCell ref="M366:O366"/>
    <mergeCell ref="P366:Q366"/>
    <mergeCell ref="D367:K367"/>
    <mergeCell ref="M367:O367"/>
    <mergeCell ref="P367:Q367"/>
    <mergeCell ref="D364:K364"/>
    <mergeCell ref="M364:O364"/>
    <mergeCell ref="P364:Q364"/>
    <mergeCell ref="D365:K365"/>
    <mergeCell ref="M365:O365"/>
    <mergeCell ref="P365:Q365"/>
    <mergeCell ref="A361:Q361"/>
    <mergeCell ref="B362:K362"/>
    <mergeCell ref="M362:O362"/>
    <mergeCell ref="P362:Q362"/>
    <mergeCell ref="C363:K363"/>
    <mergeCell ref="M363:O363"/>
    <mergeCell ref="P363:Q363"/>
    <mergeCell ref="D359:K359"/>
    <mergeCell ref="M359:O359"/>
    <mergeCell ref="P359:Q359"/>
    <mergeCell ref="D360:K360"/>
    <mergeCell ref="M360:O360"/>
    <mergeCell ref="P360:Q360"/>
    <mergeCell ref="D357:K357"/>
    <mergeCell ref="M357:O357"/>
    <mergeCell ref="P357:Q357"/>
    <mergeCell ref="D358:K358"/>
    <mergeCell ref="M358:O358"/>
    <mergeCell ref="P358:Q358"/>
    <mergeCell ref="D355:K355"/>
    <mergeCell ref="M355:O355"/>
    <mergeCell ref="P355:Q355"/>
    <mergeCell ref="D356:K356"/>
    <mergeCell ref="M356:O356"/>
    <mergeCell ref="P356:Q356"/>
    <mergeCell ref="C353:K353"/>
    <mergeCell ref="M353:O353"/>
    <mergeCell ref="P353:Q353"/>
    <mergeCell ref="D354:K354"/>
    <mergeCell ref="M354:O354"/>
    <mergeCell ref="P354:Q354"/>
    <mergeCell ref="E350:K350"/>
    <mergeCell ref="M350:O350"/>
    <mergeCell ref="P350:Q350"/>
    <mergeCell ref="A351:Q351"/>
    <mergeCell ref="B352:K352"/>
    <mergeCell ref="M352:O352"/>
    <mergeCell ref="P352:Q352"/>
    <mergeCell ref="D348:K348"/>
    <mergeCell ref="M348:O348"/>
    <mergeCell ref="P348:Q348"/>
    <mergeCell ref="E349:K349"/>
    <mergeCell ref="M349:O349"/>
    <mergeCell ref="P349:Q349"/>
    <mergeCell ref="C346:K346"/>
    <mergeCell ref="M346:O346"/>
    <mergeCell ref="P346:Q346"/>
    <mergeCell ref="D347:K347"/>
    <mergeCell ref="M347:O347"/>
    <mergeCell ref="P347:Q347"/>
    <mergeCell ref="D344:K344"/>
    <mergeCell ref="M344:O344"/>
    <mergeCell ref="P344:Q344"/>
    <mergeCell ref="B345:K345"/>
    <mergeCell ref="M345:O345"/>
    <mergeCell ref="P345:Q345"/>
    <mergeCell ref="E342:K342"/>
    <mergeCell ref="M342:O342"/>
    <mergeCell ref="P342:Q342"/>
    <mergeCell ref="D343:K343"/>
    <mergeCell ref="M343:O343"/>
    <mergeCell ref="P343:Q343"/>
    <mergeCell ref="D340:K340"/>
    <mergeCell ref="M340:O340"/>
    <mergeCell ref="P340:Q340"/>
    <mergeCell ref="D341:K341"/>
    <mergeCell ref="M341:O341"/>
    <mergeCell ref="P341:Q341"/>
    <mergeCell ref="A337:Q337"/>
    <mergeCell ref="B338:K338"/>
    <mergeCell ref="M338:O338"/>
    <mergeCell ref="P338:Q338"/>
    <mergeCell ref="C339:K339"/>
    <mergeCell ref="M339:O339"/>
    <mergeCell ref="P339:Q339"/>
    <mergeCell ref="E335:K335"/>
    <mergeCell ref="M335:O335"/>
    <mergeCell ref="P335:Q335"/>
    <mergeCell ref="E336:K336"/>
    <mergeCell ref="M336:O336"/>
    <mergeCell ref="P336:Q336"/>
    <mergeCell ref="D333:K333"/>
    <mergeCell ref="M333:O333"/>
    <mergeCell ref="P333:Q333"/>
    <mergeCell ref="E334:K334"/>
    <mergeCell ref="M334:O334"/>
    <mergeCell ref="P334:Q334"/>
    <mergeCell ref="E331:K331"/>
    <mergeCell ref="M331:O331"/>
    <mergeCell ref="P331:Q331"/>
    <mergeCell ref="E332:K332"/>
    <mergeCell ref="M332:O332"/>
    <mergeCell ref="P332:Q332"/>
    <mergeCell ref="E329:K329"/>
    <mergeCell ref="M329:O329"/>
    <mergeCell ref="P329:Q329"/>
    <mergeCell ref="E330:K330"/>
    <mergeCell ref="M330:O330"/>
    <mergeCell ref="P330:Q330"/>
    <mergeCell ref="D327:K327"/>
    <mergeCell ref="M327:O327"/>
    <mergeCell ref="P327:Q327"/>
    <mergeCell ref="D328:K328"/>
    <mergeCell ref="M328:O328"/>
    <mergeCell ref="P328:Q328"/>
    <mergeCell ref="D325:K325"/>
    <mergeCell ref="M325:O325"/>
    <mergeCell ref="P325:Q325"/>
    <mergeCell ref="C326:K326"/>
    <mergeCell ref="M326:O326"/>
    <mergeCell ref="P326:Q326"/>
    <mergeCell ref="C323:K323"/>
    <mergeCell ref="M323:O323"/>
    <mergeCell ref="P323:Q323"/>
    <mergeCell ref="D324:K324"/>
    <mergeCell ref="M324:O324"/>
    <mergeCell ref="P324:Q324"/>
    <mergeCell ref="D320:K320"/>
    <mergeCell ref="M320:O320"/>
    <mergeCell ref="P320:Q320"/>
    <mergeCell ref="A321:Q321"/>
    <mergeCell ref="B322:K322"/>
    <mergeCell ref="M322:O322"/>
    <mergeCell ref="P322:Q322"/>
    <mergeCell ref="C318:K318"/>
    <mergeCell ref="M318:O318"/>
    <mergeCell ref="P318:Q318"/>
    <mergeCell ref="D319:K319"/>
    <mergeCell ref="M319:O319"/>
    <mergeCell ref="P319:Q319"/>
    <mergeCell ref="E316:K316"/>
    <mergeCell ref="M316:O316"/>
    <mergeCell ref="P316:Q316"/>
    <mergeCell ref="E317:K317"/>
    <mergeCell ref="M317:O317"/>
    <mergeCell ref="P317:Q317"/>
    <mergeCell ref="E314:K314"/>
    <mergeCell ref="M314:O314"/>
    <mergeCell ref="P314:Q314"/>
    <mergeCell ref="E315:K315"/>
    <mergeCell ref="M315:O315"/>
    <mergeCell ref="P315:Q315"/>
    <mergeCell ref="E312:K312"/>
    <mergeCell ref="M312:O312"/>
    <mergeCell ref="P312:Q312"/>
    <mergeCell ref="E313:K313"/>
    <mergeCell ref="M313:O313"/>
    <mergeCell ref="P313:Q313"/>
    <mergeCell ref="E310:K310"/>
    <mergeCell ref="M310:O310"/>
    <mergeCell ref="P310:Q310"/>
    <mergeCell ref="E311:K311"/>
    <mergeCell ref="M311:O311"/>
    <mergeCell ref="P311:Q311"/>
    <mergeCell ref="E308:K308"/>
    <mergeCell ref="M308:O308"/>
    <mergeCell ref="P308:Q308"/>
    <mergeCell ref="E309:K309"/>
    <mergeCell ref="M309:O309"/>
    <mergeCell ref="P309:Q309"/>
    <mergeCell ref="D306:K306"/>
    <mergeCell ref="M306:O306"/>
    <mergeCell ref="P306:Q306"/>
    <mergeCell ref="E307:K307"/>
    <mergeCell ref="M307:O307"/>
    <mergeCell ref="P307:Q307"/>
    <mergeCell ref="C304:K304"/>
    <mergeCell ref="M304:O304"/>
    <mergeCell ref="P304:Q304"/>
    <mergeCell ref="D305:K305"/>
    <mergeCell ref="M305:O305"/>
    <mergeCell ref="P305:Q305"/>
    <mergeCell ref="E302:K302"/>
    <mergeCell ref="M302:O302"/>
    <mergeCell ref="P302:Q302"/>
    <mergeCell ref="B303:K303"/>
    <mergeCell ref="M303:O303"/>
    <mergeCell ref="P303:Q303"/>
    <mergeCell ref="D300:K300"/>
    <mergeCell ref="M300:O300"/>
    <mergeCell ref="P300:Q300"/>
    <mergeCell ref="D301:K301"/>
    <mergeCell ref="M301:O301"/>
    <mergeCell ref="P301:Q301"/>
    <mergeCell ref="E298:K298"/>
    <mergeCell ref="M298:O298"/>
    <mergeCell ref="P298:Q298"/>
    <mergeCell ref="C299:K299"/>
    <mergeCell ref="M299:O299"/>
    <mergeCell ref="P299:Q299"/>
    <mergeCell ref="E296:K296"/>
    <mergeCell ref="M296:O296"/>
    <mergeCell ref="P296:Q296"/>
    <mergeCell ref="E297:K297"/>
    <mergeCell ref="M297:O297"/>
    <mergeCell ref="P297:Q297"/>
    <mergeCell ref="E294:K294"/>
    <mergeCell ref="M294:O294"/>
    <mergeCell ref="P294:Q294"/>
    <mergeCell ref="E295:K295"/>
    <mergeCell ref="M295:O295"/>
    <mergeCell ref="P295:Q295"/>
    <mergeCell ref="E292:K292"/>
    <mergeCell ref="M292:O292"/>
    <mergeCell ref="P292:Q292"/>
    <mergeCell ref="E293:K293"/>
    <mergeCell ref="M293:O293"/>
    <mergeCell ref="P293:Q293"/>
    <mergeCell ref="D290:K290"/>
    <mergeCell ref="M290:O290"/>
    <mergeCell ref="P290:Q290"/>
    <mergeCell ref="D291:K291"/>
    <mergeCell ref="M291:O291"/>
    <mergeCell ref="P291:Q291"/>
    <mergeCell ref="A287:Q287"/>
    <mergeCell ref="B288:K288"/>
    <mergeCell ref="M288:O288"/>
    <mergeCell ref="P288:Q288"/>
    <mergeCell ref="C289:K289"/>
    <mergeCell ref="M289:O289"/>
    <mergeCell ref="P289:Q289"/>
    <mergeCell ref="E285:K285"/>
    <mergeCell ref="M285:O285"/>
    <mergeCell ref="P285:Q285"/>
    <mergeCell ref="E286:K286"/>
    <mergeCell ref="M286:O286"/>
    <mergeCell ref="P286:Q286"/>
    <mergeCell ref="E283:K283"/>
    <mergeCell ref="M283:O283"/>
    <mergeCell ref="P283:Q283"/>
    <mergeCell ref="E284:K284"/>
    <mergeCell ref="M284:O284"/>
    <mergeCell ref="P284:Q284"/>
    <mergeCell ref="E281:K281"/>
    <mergeCell ref="M281:O281"/>
    <mergeCell ref="P281:Q281"/>
    <mergeCell ref="E282:K282"/>
    <mergeCell ref="M282:O282"/>
    <mergeCell ref="P282:Q282"/>
    <mergeCell ref="E279:K279"/>
    <mergeCell ref="M279:O279"/>
    <mergeCell ref="P279:Q279"/>
    <mergeCell ref="E280:K280"/>
    <mergeCell ref="M280:O280"/>
    <mergeCell ref="P280:Q280"/>
    <mergeCell ref="E277:K277"/>
    <mergeCell ref="M277:O277"/>
    <mergeCell ref="P277:Q277"/>
    <mergeCell ref="E278:K278"/>
    <mergeCell ref="M278:O278"/>
    <mergeCell ref="P278:Q278"/>
    <mergeCell ref="E275:K275"/>
    <mergeCell ref="M275:O275"/>
    <mergeCell ref="P275:Q275"/>
    <mergeCell ref="E276:K276"/>
    <mergeCell ref="M276:O276"/>
    <mergeCell ref="P276:Q276"/>
    <mergeCell ref="E273:K273"/>
    <mergeCell ref="M273:O273"/>
    <mergeCell ref="P273:Q273"/>
    <mergeCell ref="E274:K274"/>
    <mergeCell ref="M274:O274"/>
    <mergeCell ref="P274:Q274"/>
    <mergeCell ref="E271:K271"/>
    <mergeCell ref="M271:O271"/>
    <mergeCell ref="P271:Q271"/>
    <mergeCell ref="E272:K272"/>
    <mergeCell ref="M272:O272"/>
    <mergeCell ref="P272:Q272"/>
    <mergeCell ref="E269:K269"/>
    <mergeCell ref="M269:O269"/>
    <mergeCell ref="P269:Q269"/>
    <mergeCell ref="E270:K270"/>
    <mergeCell ref="M270:O270"/>
    <mergeCell ref="P270:Q270"/>
    <mergeCell ref="E267:K267"/>
    <mergeCell ref="M267:O267"/>
    <mergeCell ref="P267:Q267"/>
    <mergeCell ref="E268:K268"/>
    <mergeCell ref="M268:O268"/>
    <mergeCell ref="P268:Q268"/>
    <mergeCell ref="E265:K265"/>
    <mergeCell ref="M265:O265"/>
    <mergeCell ref="P265:Q265"/>
    <mergeCell ref="E266:K266"/>
    <mergeCell ref="M266:O266"/>
    <mergeCell ref="P266:Q266"/>
    <mergeCell ref="E263:K263"/>
    <mergeCell ref="M263:O263"/>
    <mergeCell ref="P263:Q263"/>
    <mergeCell ref="E264:K264"/>
    <mergeCell ref="M264:O264"/>
    <mergeCell ref="P264:Q264"/>
    <mergeCell ref="E261:K261"/>
    <mergeCell ref="M261:O261"/>
    <mergeCell ref="P261:Q261"/>
    <mergeCell ref="E262:K262"/>
    <mergeCell ref="M262:O262"/>
    <mergeCell ref="P262:Q262"/>
    <mergeCell ref="E259:K259"/>
    <mergeCell ref="M259:O259"/>
    <mergeCell ref="P259:Q259"/>
    <mergeCell ref="E260:K260"/>
    <mergeCell ref="M260:O260"/>
    <mergeCell ref="P260:Q260"/>
    <mergeCell ref="D257:K257"/>
    <mergeCell ref="M257:O257"/>
    <mergeCell ref="P257:Q257"/>
    <mergeCell ref="E258:K258"/>
    <mergeCell ref="M258:O258"/>
    <mergeCell ref="P258:Q258"/>
    <mergeCell ref="C255:K255"/>
    <mergeCell ref="M255:O255"/>
    <mergeCell ref="P255:Q255"/>
    <mergeCell ref="D256:K256"/>
    <mergeCell ref="M256:O256"/>
    <mergeCell ref="P256:Q256"/>
    <mergeCell ref="D252:K252"/>
    <mergeCell ref="M252:O252"/>
    <mergeCell ref="P252:Q252"/>
    <mergeCell ref="A253:Q253"/>
    <mergeCell ref="B254:K254"/>
    <mergeCell ref="M254:O254"/>
    <mergeCell ref="P254:Q254"/>
    <mergeCell ref="D250:K250"/>
    <mergeCell ref="M250:O250"/>
    <mergeCell ref="P250:Q250"/>
    <mergeCell ref="D251:K251"/>
    <mergeCell ref="M251:O251"/>
    <mergeCell ref="P251:Q251"/>
    <mergeCell ref="C248:K248"/>
    <mergeCell ref="M248:O248"/>
    <mergeCell ref="P248:Q248"/>
    <mergeCell ref="D249:K249"/>
    <mergeCell ref="M249:O249"/>
    <mergeCell ref="P249:Q249"/>
    <mergeCell ref="D246:K246"/>
    <mergeCell ref="M246:O246"/>
    <mergeCell ref="P246:Q246"/>
    <mergeCell ref="D247:K247"/>
    <mergeCell ref="M247:O247"/>
    <mergeCell ref="P247:Q247"/>
    <mergeCell ref="C244:K244"/>
    <mergeCell ref="M244:O244"/>
    <mergeCell ref="P244:Q244"/>
    <mergeCell ref="D245:K245"/>
    <mergeCell ref="M245:O245"/>
    <mergeCell ref="P245:Q245"/>
    <mergeCell ref="D242:K242"/>
    <mergeCell ref="M242:O242"/>
    <mergeCell ref="P242:Q242"/>
    <mergeCell ref="B243:K243"/>
    <mergeCell ref="M243:O243"/>
    <mergeCell ref="P243:Q243"/>
    <mergeCell ref="D240:K240"/>
    <mergeCell ref="M240:O240"/>
    <mergeCell ref="P240:Q240"/>
    <mergeCell ref="D241:K241"/>
    <mergeCell ref="M241:O241"/>
    <mergeCell ref="P241:Q241"/>
    <mergeCell ref="D238:K238"/>
    <mergeCell ref="M238:O238"/>
    <mergeCell ref="P238:Q238"/>
    <mergeCell ref="D239:K239"/>
    <mergeCell ref="M239:O239"/>
    <mergeCell ref="P239:Q239"/>
    <mergeCell ref="D236:K236"/>
    <mergeCell ref="M236:O236"/>
    <mergeCell ref="P236:Q236"/>
    <mergeCell ref="D237:K237"/>
    <mergeCell ref="M237:O237"/>
    <mergeCell ref="P237:Q237"/>
    <mergeCell ref="E234:K234"/>
    <mergeCell ref="M234:O234"/>
    <mergeCell ref="P234:Q234"/>
    <mergeCell ref="E235:K235"/>
    <mergeCell ref="M235:O235"/>
    <mergeCell ref="P235:Q235"/>
    <mergeCell ref="D232:K232"/>
    <mergeCell ref="M232:O232"/>
    <mergeCell ref="P232:Q232"/>
    <mergeCell ref="E233:K233"/>
    <mergeCell ref="M233:O233"/>
    <mergeCell ref="P233:Q233"/>
    <mergeCell ref="D230:K230"/>
    <mergeCell ref="M230:O230"/>
    <mergeCell ref="P230:Q230"/>
    <mergeCell ref="D231:K231"/>
    <mergeCell ref="M231:O231"/>
    <mergeCell ref="P231:Q231"/>
    <mergeCell ref="D228:K228"/>
    <mergeCell ref="M228:O228"/>
    <mergeCell ref="P228:Q228"/>
    <mergeCell ref="D229:K229"/>
    <mergeCell ref="M229:O229"/>
    <mergeCell ref="P229:Q229"/>
    <mergeCell ref="D226:K226"/>
    <mergeCell ref="M226:O226"/>
    <mergeCell ref="P226:Q226"/>
    <mergeCell ref="D227:K227"/>
    <mergeCell ref="M227:O227"/>
    <mergeCell ref="P227:Q227"/>
    <mergeCell ref="D224:K224"/>
    <mergeCell ref="M224:O224"/>
    <mergeCell ref="P224:Q224"/>
    <mergeCell ref="C225:K225"/>
    <mergeCell ref="M225:O225"/>
    <mergeCell ref="P225:Q225"/>
    <mergeCell ref="D222:K222"/>
    <mergeCell ref="M222:O222"/>
    <mergeCell ref="P222:Q222"/>
    <mergeCell ref="D223:K223"/>
    <mergeCell ref="M223:O223"/>
    <mergeCell ref="P223:Q223"/>
    <mergeCell ref="D220:K220"/>
    <mergeCell ref="M220:O220"/>
    <mergeCell ref="P220:Q220"/>
    <mergeCell ref="D221:K221"/>
    <mergeCell ref="M221:O221"/>
    <mergeCell ref="P221:Q221"/>
    <mergeCell ref="C218:K218"/>
    <mergeCell ref="M218:O218"/>
    <mergeCell ref="P218:Q218"/>
    <mergeCell ref="D219:K219"/>
    <mergeCell ref="M219:O219"/>
    <mergeCell ref="P219:Q219"/>
    <mergeCell ref="E215:K215"/>
    <mergeCell ref="M215:O215"/>
    <mergeCell ref="P215:Q215"/>
    <mergeCell ref="A216:Q216"/>
    <mergeCell ref="B217:K217"/>
    <mergeCell ref="M217:O217"/>
    <mergeCell ref="P217:Q217"/>
    <mergeCell ref="E213:K213"/>
    <mergeCell ref="M213:O213"/>
    <mergeCell ref="P213:Q213"/>
    <mergeCell ref="E214:K214"/>
    <mergeCell ref="M214:O214"/>
    <mergeCell ref="P214:Q214"/>
    <mergeCell ref="D211:K211"/>
    <mergeCell ref="M211:O211"/>
    <mergeCell ref="P211:Q211"/>
    <mergeCell ref="D212:K212"/>
    <mergeCell ref="M212:O212"/>
    <mergeCell ref="P212:Q212"/>
    <mergeCell ref="C209:K209"/>
    <mergeCell ref="M209:O209"/>
    <mergeCell ref="P209:Q209"/>
    <mergeCell ref="D210:K210"/>
    <mergeCell ref="M210:O210"/>
    <mergeCell ref="P210:Q210"/>
    <mergeCell ref="D207:K207"/>
    <mergeCell ref="M207:O207"/>
    <mergeCell ref="P207:Q207"/>
    <mergeCell ref="D208:K208"/>
    <mergeCell ref="M208:O208"/>
    <mergeCell ref="P208:Q208"/>
    <mergeCell ref="D205:K205"/>
    <mergeCell ref="M205:O205"/>
    <mergeCell ref="P205:Q205"/>
    <mergeCell ref="D206:K206"/>
    <mergeCell ref="M206:O206"/>
    <mergeCell ref="P206:Q206"/>
    <mergeCell ref="C203:K203"/>
    <mergeCell ref="M203:O203"/>
    <mergeCell ref="P203:Q203"/>
    <mergeCell ref="D204:K204"/>
    <mergeCell ref="M204:O204"/>
    <mergeCell ref="P204:Q204"/>
    <mergeCell ref="D200:K200"/>
    <mergeCell ref="M200:O200"/>
    <mergeCell ref="P200:Q200"/>
    <mergeCell ref="A201:Q201"/>
    <mergeCell ref="B202:K202"/>
    <mergeCell ref="M202:O202"/>
    <mergeCell ref="P202:Q202"/>
    <mergeCell ref="C198:K198"/>
    <mergeCell ref="M198:O198"/>
    <mergeCell ref="P198:Q198"/>
    <mergeCell ref="D199:K199"/>
    <mergeCell ref="M199:O199"/>
    <mergeCell ref="P199:Q199"/>
    <mergeCell ref="E196:K196"/>
    <mergeCell ref="M196:O196"/>
    <mergeCell ref="P196:Q196"/>
    <mergeCell ref="D197:K197"/>
    <mergeCell ref="M197:O197"/>
    <mergeCell ref="P197:Q197"/>
    <mergeCell ref="E194:K194"/>
    <mergeCell ref="M194:O194"/>
    <mergeCell ref="P194:Q194"/>
    <mergeCell ref="E195:K195"/>
    <mergeCell ref="M195:O195"/>
    <mergeCell ref="P195:Q195"/>
    <mergeCell ref="E192:K192"/>
    <mergeCell ref="M192:O192"/>
    <mergeCell ref="P192:Q192"/>
    <mergeCell ref="E193:K193"/>
    <mergeCell ref="M193:O193"/>
    <mergeCell ref="P193:Q193"/>
    <mergeCell ref="E190:K190"/>
    <mergeCell ref="M190:O190"/>
    <mergeCell ref="P190:Q190"/>
    <mergeCell ref="E191:K191"/>
    <mergeCell ref="M191:O191"/>
    <mergeCell ref="P191:Q191"/>
    <mergeCell ref="E188:K188"/>
    <mergeCell ref="M188:O188"/>
    <mergeCell ref="P188:Q188"/>
    <mergeCell ref="E189:K189"/>
    <mergeCell ref="M189:O189"/>
    <mergeCell ref="P189:Q189"/>
    <mergeCell ref="E186:K186"/>
    <mergeCell ref="M186:O186"/>
    <mergeCell ref="P186:Q186"/>
    <mergeCell ref="E187:K187"/>
    <mergeCell ref="M187:O187"/>
    <mergeCell ref="P187:Q187"/>
    <mergeCell ref="E184:K184"/>
    <mergeCell ref="M184:O184"/>
    <mergeCell ref="P184:Q184"/>
    <mergeCell ref="E185:K185"/>
    <mergeCell ref="M185:O185"/>
    <mergeCell ref="P185:Q185"/>
    <mergeCell ref="D182:K182"/>
    <mergeCell ref="M182:O182"/>
    <mergeCell ref="P182:Q182"/>
    <mergeCell ref="D183:K183"/>
    <mergeCell ref="M183:O183"/>
    <mergeCell ref="P183:Q183"/>
    <mergeCell ref="A179:Q179"/>
    <mergeCell ref="B180:K180"/>
    <mergeCell ref="M180:O180"/>
    <mergeCell ref="P180:Q180"/>
    <mergeCell ref="C181:K181"/>
    <mergeCell ref="M181:O181"/>
    <mergeCell ref="P181:Q181"/>
    <mergeCell ref="E177:K177"/>
    <mergeCell ref="M177:O177"/>
    <mergeCell ref="P177:Q177"/>
    <mergeCell ref="E178:K178"/>
    <mergeCell ref="M178:O178"/>
    <mergeCell ref="P178:Q178"/>
    <mergeCell ref="E175:K175"/>
    <mergeCell ref="M175:O175"/>
    <mergeCell ref="P175:Q175"/>
    <mergeCell ref="E176:K176"/>
    <mergeCell ref="M176:O176"/>
    <mergeCell ref="P176:Q176"/>
    <mergeCell ref="D173:K173"/>
    <mergeCell ref="M173:O173"/>
    <mergeCell ref="P173:Q173"/>
    <mergeCell ref="D174:K174"/>
    <mergeCell ref="M174:O174"/>
    <mergeCell ref="P174:Q174"/>
    <mergeCell ref="B171:K171"/>
    <mergeCell ref="M171:O171"/>
    <mergeCell ref="P171:Q171"/>
    <mergeCell ref="C172:K172"/>
    <mergeCell ref="M172:O172"/>
    <mergeCell ref="P172:Q172"/>
    <mergeCell ref="D169:K169"/>
    <mergeCell ref="M169:O169"/>
    <mergeCell ref="P169:Q169"/>
    <mergeCell ref="D170:K170"/>
    <mergeCell ref="M170:O170"/>
    <mergeCell ref="P170:Q170"/>
    <mergeCell ref="E167:K167"/>
    <mergeCell ref="M167:O167"/>
    <mergeCell ref="P167:Q167"/>
    <mergeCell ref="C168:K168"/>
    <mergeCell ref="M168:O168"/>
    <mergeCell ref="P168:Q168"/>
    <mergeCell ref="D165:K165"/>
    <mergeCell ref="M165:O165"/>
    <mergeCell ref="P165:Q165"/>
    <mergeCell ref="D166:K166"/>
    <mergeCell ref="M166:O166"/>
    <mergeCell ref="P166:Q166"/>
    <mergeCell ref="D163:K163"/>
    <mergeCell ref="M163:O163"/>
    <mergeCell ref="P163:Q163"/>
    <mergeCell ref="E164:K164"/>
    <mergeCell ref="M164:O164"/>
    <mergeCell ref="P164:Q164"/>
    <mergeCell ref="E161:K161"/>
    <mergeCell ref="M161:O161"/>
    <mergeCell ref="P161:Q161"/>
    <mergeCell ref="E162:K162"/>
    <mergeCell ref="M162:O162"/>
    <mergeCell ref="P162:Q162"/>
    <mergeCell ref="D159:K159"/>
    <mergeCell ref="M159:O159"/>
    <mergeCell ref="P159:Q159"/>
    <mergeCell ref="D160:K160"/>
    <mergeCell ref="M160:O160"/>
    <mergeCell ref="P160:Q160"/>
    <mergeCell ref="D157:K157"/>
    <mergeCell ref="M157:O157"/>
    <mergeCell ref="P157:Q157"/>
    <mergeCell ref="C158:K158"/>
    <mergeCell ref="M158:O158"/>
    <mergeCell ref="P158:Q158"/>
    <mergeCell ref="D155:K155"/>
    <mergeCell ref="M155:O155"/>
    <mergeCell ref="P155:Q155"/>
    <mergeCell ref="D156:K156"/>
    <mergeCell ref="M156:O156"/>
    <mergeCell ref="P156:Q156"/>
    <mergeCell ref="D153:K153"/>
    <mergeCell ref="M153:O153"/>
    <mergeCell ref="P153:Q153"/>
    <mergeCell ref="D154:K154"/>
    <mergeCell ref="M154:O154"/>
    <mergeCell ref="P154:Q154"/>
    <mergeCell ref="E151:K151"/>
    <mergeCell ref="M151:O151"/>
    <mergeCell ref="P151:Q151"/>
    <mergeCell ref="D152:K152"/>
    <mergeCell ref="M152:O152"/>
    <mergeCell ref="P152:Q152"/>
    <mergeCell ref="E149:K149"/>
    <mergeCell ref="M149:O149"/>
    <mergeCell ref="P149:Q149"/>
    <mergeCell ref="E150:K150"/>
    <mergeCell ref="M150:O150"/>
    <mergeCell ref="P150:Q150"/>
    <mergeCell ref="D147:K147"/>
    <mergeCell ref="M147:O147"/>
    <mergeCell ref="P147:Q147"/>
    <mergeCell ref="E148:K148"/>
    <mergeCell ref="M148:O148"/>
    <mergeCell ref="P148:Q148"/>
    <mergeCell ref="D145:K145"/>
    <mergeCell ref="M145:O145"/>
    <mergeCell ref="P145:Q145"/>
    <mergeCell ref="D146:K146"/>
    <mergeCell ref="M146:O146"/>
    <mergeCell ref="P146:Q146"/>
    <mergeCell ref="D143:K143"/>
    <mergeCell ref="M143:O143"/>
    <mergeCell ref="P143:Q143"/>
    <mergeCell ref="C144:K144"/>
    <mergeCell ref="M144:O144"/>
    <mergeCell ref="P144:Q144"/>
    <mergeCell ref="D141:K141"/>
    <mergeCell ref="M141:O141"/>
    <mergeCell ref="P141:Q141"/>
    <mergeCell ref="D142:K142"/>
    <mergeCell ref="M142:O142"/>
    <mergeCell ref="P142:Q142"/>
    <mergeCell ref="D139:K139"/>
    <mergeCell ref="M139:O139"/>
    <mergeCell ref="P139:Q139"/>
    <mergeCell ref="D140:K140"/>
    <mergeCell ref="M140:O140"/>
    <mergeCell ref="P140:Q140"/>
    <mergeCell ref="B137:K137"/>
    <mergeCell ref="M137:O137"/>
    <mergeCell ref="P137:Q137"/>
    <mergeCell ref="C138:K138"/>
    <mergeCell ref="M138:O138"/>
    <mergeCell ref="P138:Q138"/>
    <mergeCell ref="D135:K135"/>
    <mergeCell ref="M135:O135"/>
    <mergeCell ref="P135:Q135"/>
    <mergeCell ref="E136:K136"/>
    <mergeCell ref="M136:O136"/>
    <mergeCell ref="P136:Q136"/>
    <mergeCell ref="C133:K133"/>
    <mergeCell ref="M133:O133"/>
    <mergeCell ref="P133:Q133"/>
    <mergeCell ref="D134:K134"/>
    <mergeCell ref="M134:O134"/>
    <mergeCell ref="P134:Q134"/>
    <mergeCell ref="D131:K131"/>
    <mergeCell ref="M131:O131"/>
    <mergeCell ref="P131:Q131"/>
    <mergeCell ref="D132:K132"/>
    <mergeCell ref="M132:O132"/>
    <mergeCell ref="P132:Q132"/>
    <mergeCell ref="D129:K129"/>
    <mergeCell ref="M129:O129"/>
    <mergeCell ref="P129:Q129"/>
    <mergeCell ref="D130:K130"/>
    <mergeCell ref="M130:O130"/>
    <mergeCell ref="P130:Q130"/>
    <mergeCell ref="E127:K127"/>
    <mergeCell ref="M127:O127"/>
    <mergeCell ref="P127:Q127"/>
    <mergeCell ref="E128:K128"/>
    <mergeCell ref="M128:O128"/>
    <mergeCell ref="P128:Q128"/>
    <mergeCell ref="D125:K125"/>
    <mergeCell ref="M125:O125"/>
    <mergeCell ref="P125:Q125"/>
    <mergeCell ref="D126:K126"/>
    <mergeCell ref="M126:O126"/>
    <mergeCell ref="P126:Q126"/>
    <mergeCell ref="D123:K123"/>
    <mergeCell ref="M123:O123"/>
    <mergeCell ref="P123:Q123"/>
    <mergeCell ref="D124:K124"/>
    <mergeCell ref="M124:O124"/>
    <mergeCell ref="P124:Q124"/>
    <mergeCell ref="C121:K121"/>
    <mergeCell ref="M121:O121"/>
    <mergeCell ref="P121:Q121"/>
    <mergeCell ref="D122:K122"/>
    <mergeCell ref="M122:O122"/>
    <mergeCell ref="P122:Q122"/>
    <mergeCell ref="D119:K119"/>
    <mergeCell ref="M119:O119"/>
    <mergeCell ref="P119:Q119"/>
    <mergeCell ref="D120:K120"/>
    <mergeCell ref="M120:O120"/>
    <mergeCell ref="P120:Q120"/>
    <mergeCell ref="D117:K117"/>
    <mergeCell ref="M117:O117"/>
    <mergeCell ref="P117:Q117"/>
    <mergeCell ref="D118:K118"/>
    <mergeCell ref="M118:O118"/>
    <mergeCell ref="P118:Q118"/>
    <mergeCell ref="D115:K115"/>
    <mergeCell ref="M115:O115"/>
    <mergeCell ref="P115:Q115"/>
    <mergeCell ref="D116:K116"/>
    <mergeCell ref="M116:O116"/>
    <mergeCell ref="P116:Q116"/>
    <mergeCell ref="A112:Q112"/>
    <mergeCell ref="B113:K113"/>
    <mergeCell ref="M113:O113"/>
    <mergeCell ref="P113:Q113"/>
    <mergeCell ref="C114:K114"/>
    <mergeCell ref="M114:O114"/>
    <mergeCell ref="P114:Q114"/>
    <mergeCell ref="E110:K110"/>
    <mergeCell ref="M110:O110"/>
    <mergeCell ref="P110:Q110"/>
    <mergeCell ref="D111:K111"/>
    <mergeCell ref="M111:O111"/>
    <mergeCell ref="P111:Q111"/>
    <mergeCell ref="E108:K108"/>
    <mergeCell ref="M108:O108"/>
    <mergeCell ref="P108:Q108"/>
    <mergeCell ref="D109:K109"/>
    <mergeCell ref="M109:O109"/>
    <mergeCell ref="P109:Q109"/>
    <mergeCell ref="E106:K106"/>
    <mergeCell ref="M106:O106"/>
    <mergeCell ref="P106:Q106"/>
    <mergeCell ref="D107:K107"/>
    <mergeCell ref="M107:O107"/>
    <mergeCell ref="P107:Q107"/>
    <mergeCell ref="D104:K104"/>
    <mergeCell ref="M104:O104"/>
    <mergeCell ref="P104:Q104"/>
    <mergeCell ref="D105:K105"/>
    <mergeCell ref="M105:O105"/>
    <mergeCell ref="P105:Q105"/>
    <mergeCell ref="D102:K102"/>
    <mergeCell ref="M102:O102"/>
    <mergeCell ref="P102:Q102"/>
    <mergeCell ref="C103:K103"/>
    <mergeCell ref="M103:O103"/>
    <mergeCell ref="P103:Q103"/>
    <mergeCell ref="E100:K100"/>
    <mergeCell ref="M100:O100"/>
    <mergeCell ref="P100:Q100"/>
    <mergeCell ref="E101:K101"/>
    <mergeCell ref="M101:O101"/>
    <mergeCell ref="P101:Q101"/>
    <mergeCell ref="E98:K98"/>
    <mergeCell ref="M98:O98"/>
    <mergeCell ref="P98:Q98"/>
    <mergeCell ref="E99:K99"/>
    <mergeCell ref="M99:O99"/>
    <mergeCell ref="P99:Q99"/>
    <mergeCell ref="E96:K96"/>
    <mergeCell ref="M96:O96"/>
    <mergeCell ref="P96:Q96"/>
    <mergeCell ref="E97:K97"/>
    <mergeCell ref="M97:O97"/>
    <mergeCell ref="P97:Q97"/>
    <mergeCell ref="E94:K94"/>
    <mergeCell ref="M94:O94"/>
    <mergeCell ref="P94:Q94"/>
    <mergeCell ref="E95:K95"/>
    <mergeCell ref="M95:O95"/>
    <mergeCell ref="P95:Q95"/>
    <mergeCell ref="D92:K92"/>
    <mergeCell ref="M92:O92"/>
    <mergeCell ref="P92:Q92"/>
    <mergeCell ref="D93:K93"/>
    <mergeCell ref="M93:O93"/>
    <mergeCell ref="P93:Q93"/>
    <mergeCell ref="C90:K90"/>
    <mergeCell ref="M90:O90"/>
    <mergeCell ref="P90:Q90"/>
    <mergeCell ref="D91:K91"/>
    <mergeCell ref="M91:O91"/>
    <mergeCell ref="P91:Q91"/>
    <mergeCell ref="D88:K88"/>
    <mergeCell ref="M88:O88"/>
    <mergeCell ref="P88:Q88"/>
    <mergeCell ref="D89:K89"/>
    <mergeCell ref="M89:O89"/>
    <mergeCell ref="P89:Q89"/>
    <mergeCell ref="C86:K86"/>
    <mergeCell ref="M86:O86"/>
    <mergeCell ref="P86:Q86"/>
    <mergeCell ref="D87:K87"/>
    <mergeCell ref="M87:O87"/>
    <mergeCell ref="P87:Q87"/>
    <mergeCell ref="D83:K83"/>
    <mergeCell ref="M83:O83"/>
    <mergeCell ref="P83:Q83"/>
    <mergeCell ref="A84:Q84"/>
    <mergeCell ref="B85:K85"/>
    <mergeCell ref="M85:O85"/>
    <mergeCell ref="P85:Q85"/>
    <mergeCell ref="D81:K81"/>
    <mergeCell ref="M81:O81"/>
    <mergeCell ref="P81:Q81"/>
    <mergeCell ref="D82:K82"/>
    <mergeCell ref="M82:O82"/>
    <mergeCell ref="P82:Q82"/>
    <mergeCell ref="D79:K79"/>
    <mergeCell ref="M79:O79"/>
    <mergeCell ref="P79:Q79"/>
    <mergeCell ref="D80:K80"/>
    <mergeCell ref="M80:O80"/>
    <mergeCell ref="P80:Q80"/>
    <mergeCell ref="E77:K77"/>
    <mergeCell ref="M77:O77"/>
    <mergeCell ref="P77:Q77"/>
    <mergeCell ref="E78:K78"/>
    <mergeCell ref="M78:O78"/>
    <mergeCell ref="P78:Q78"/>
    <mergeCell ref="D75:K75"/>
    <mergeCell ref="M75:O75"/>
    <mergeCell ref="P75:Q75"/>
    <mergeCell ref="E76:K76"/>
    <mergeCell ref="M76:O76"/>
    <mergeCell ref="P76:Q76"/>
    <mergeCell ref="D73:K73"/>
    <mergeCell ref="M73:O73"/>
    <mergeCell ref="P73:Q73"/>
    <mergeCell ref="D74:K74"/>
    <mergeCell ref="M74:O74"/>
    <mergeCell ref="P74:Q74"/>
    <mergeCell ref="D71:K71"/>
    <mergeCell ref="M71:O71"/>
    <mergeCell ref="P71:Q71"/>
    <mergeCell ref="D72:K72"/>
    <mergeCell ref="M72:O72"/>
    <mergeCell ref="P72:Q72"/>
    <mergeCell ref="C69:K69"/>
    <mergeCell ref="M69:O69"/>
    <mergeCell ref="P69:Q69"/>
    <mergeCell ref="D70:K70"/>
    <mergeCell ref="M70:O70"/>
    <mergeCell ref="P70:Q70"/>
    <mergeCell ref="D67:K67"/>
    <mergeCell ref="M67:O67"/>
    <mergeCell ref="P67:Q67"/>
    <mergeCell ref="D68:K68"/>
    <mergeCell ref="M68:O68"/>
    <mergeCell ref="P68:Q68"/>
    <mergeCell ref="D65:K65"/>
    <mergeCell ref="M65:O65"/>
    <mergeCell ref="P65:Q65"/>
    <mergeCell ref="D66:K66"/>
    <mergeCell ref="M66:O66"/>
    <mergeCell ref="P66:Q66"/>
    <mergeCell ref="D63:K63"/>
    <mergeCell ref="M63:O63"/>
    <mergeCell ref="P63:Q63"/>
    <mergeCell ref="D64:K64"/>
    <mergeCell ref="M64:O64"/>
    <mergeCell ref="P64:Q64"/>
    <mergeCell ref="B61:K61"/>
    <mergeCell ref="M61:O61"/>
    <mergeCell ref="P61:Q61"/>
    <mergeCell ref="C62:K62"/>
    <mergeCell ref="M62:O62"/>
    <mergeCell ref="P62:Q62"/>
    <mergeCell ref="D59:K59"/>
    <mergeCell ref="M59:O59"/>
    <mergeCell ref="P59:Q59"/>
    <mergeCell ref="D60:K60"/>
    <mergeCell ref="M60:O60"/>
    <mergeCell ref="P60:Q60"/>
    <mergeCell ref="E57:K57"/>
    <mergeCell ref="M57:O57"/>
    <mergeCell ref="P57:Q57"/>
    <mergeCell ref="C58:K58"/>
    <mergeCell ref="M58:O58"/>
    <mergeCell ref="P58:Q58"/>
    <mergeCell ref="D55:K55"/>
    <mergeCell ref="M55:O55"/>
    <mergeCell ref="P55:Q55"/>
    <mergeCell ref="D56:K56"/>
    <mergeCell ref="M56:O56"/>
    <mergeCell ref="P56:Q56"/>
    <mergeCell ref="D53:K53"/>
    <mergeCell ref="M53:O53"/>
    <mergeCell ref="P53:Q53"/>
    <mergeCell ref="C54:K54"/>
    <mergeCell ref="M54:O54"/>
    <mergeCell ref="P54:Q54"/>
    <mergeCell ref="D51:K51"/>
    <mergeCell ref="M51:O51"/>
    <mergeCell ref="P51:Q51"/>
    <mergeCell ref="D52:K52"/>
    <mergeCell ref="M52:O52"/>
    <mergeCell ref="P52:Q52"/>
    <mergeCell ref="D49:K49"/>
    <mergeCell ref="M49:O49"/>
    <mergeCell ref="P49:Q49"/>
    <mergeCell ref="D50:K50"/>
    <mergeCell ref="M50:O50"/>
    <mergeCell ref="P50:Q50"/>
    <mergeCell ref="D47:K47"/>
    <mergeCell ref="M47:O47"/>
    <mergeCell ref="P47:Q47"/>
    <mergeCell ref="D48:K48"/>
    <mergeCell ref="M48:O48"/>
    <mergeCell ref="P48:Q48"/>
    <mergeCell ref="D45:K45"/>
    <mergeCell ref="M45:O45"/>
    <mergeCell ref="P45:Q45"/>
    <mergeCell ref="D46:K46"/>
    <mergeCell ref="M46:O46"/>
    <mergeCell ref="P46:Q46"/>
    <mergeCell ref="D43:K43"/>
    <mergeCell ref="M43:O43"/>
    <mergeCell ref="P43:Q43"/>
    <mergeCell ref="D44:K44"/>
    <mergeCell ref="M44:O44"/>
    <mergeCell ref="P44:Q44"/>
    <mergeCell ref="D41:K41"/>
    <mergeCell ref="M41:O41"/>
    <mergeCell ref="P41:Q41"/>
    <mergeCell ref="D42:K42"/>
    <mergeCell ref="M42:O42"/>
    <mergeCell ref="P42:Q42"/>
    <mergeCell ref="E39:K39"/>
    <mergeCell ref="M39:O39"/>
    <mergeCell ref="P39:Q39"/>
    <mergeCell ref="D40:K40"/>
    <mergeCell ref="M40:O40"/>
    <mergeCell ref="P40:Q40"/>
    <mergeCell ref="E37:K37"/>
    <mergeCell ref="M37:O37"/>
    <mergeCell ref="P37:Q37"/>
    <mergeCell ref="E38:K38"/>
    <mergeCell ref="M38:O38"/>
    <mergeCell ref="P38:Q38"/>
    <mergeCell ref="E35:K35"/>
    <mergeCell ref="M35:O35"/>
    <mergeCell ref="P35:Q35"/>
    <mergeCell ref="E36:K36"/>
    <mergeCell ref="M36:O36"/>
    <mergeCell ref="P36:Q36"/>
    <mergeCell ref="D33:K33"/>
    <mergeCell ref="M33:O33"/>
    <mergeCell ref="P33:Q33"/>
    <mergeCell ref="E34:K34"/>
    <mergeCell ref="M34:O34"/>
    <mergeCell ref="P34:Q34"/>
    <mergeCell ref="D31:K31"/>
    <mergeCell ref="M31:O31"/>
    <mergeCell ref="P31:Q31"/>
    <mergeCell ref="D32:K32"/>
    <mergeCell ref="M32:O32"/>
    <mergeCell ref="P32:Q32"/>
    <mergeCell ref="D29:K29"/>
    <mergeCell ref="M29:O29"/>
    <mergeCell ref="P29:Q29"/>
    <mergeCell ref="D30:K30"/>
    <mergeCell ref="M30:O30"/>
    <mergeCell ref="P30:Q30"/>
    <mergeCell ref="D27:K27"/>
    <mergeCell ref="M27:O27"/>
    <mergeCell ref="P27:Q27"/>
    <mergeCell ref="D28:K28"/>
    <mergeCell ref="M28:O28"/>
    <mergeCell ref="P28:Q28"/>
    <mergeCell ref="C25:K25"/>
    <mergeCell ref="M25:O25"/>
    <mergeCell ref="P25:Q25"/>
    <mergeCell ref="D26:K26"/>
    <mergeCell ref="M26:O26"/>
    <mergeCell ref="P26:Q26"/>
    <mergeCell ref="D23:K23"/>
    <mergeCell ref="M23:O23"/>
    <mergeCell ref="P23:Q23"/>
    <mergeCell ref="D24:K24"/>
    <mergeCell ref="M24:O24"/>
    <mergeCell ref="P24:Q24"/>
    <mergeCell ref="D21:K21"/>
    <mergeCell ref="M21:O21"/>
    <mergeCell ref="P21:Q21"/>
    <mergeCell ref="D22:K22"/>
    <mergeCell ref="M22:O22"/>
    <mergeCell ref="P22:Q22"/>
    <mergeCell ref="D19:K19"/>
    <mergeCell ref="M19:O19"/>
    <mergeCell ref="P19:Q19"/>
    <mergeCell ref="D20:K20"/>
    <mergeCell ref="M20:O20"/>
    <mergeCell ref="P20:Q20"/>
    <mergeCell ref="D17:K17"/>
    <mergeCell ref="M17:O17"/>
    <mergeCell ref="P17:Q17"/>
    <mergeCell ref="D18:K18"/>
    <mergeCell ref="M18:O18"/>
    <mergeCell ref="P18:Q18"/>
    <mergeCell ref="D15:K15"/>
    <mergeCell ref="M15:O15"/>
    <mergeCell ref="P15:Q15"/>
    <mergeCell ref="D16:K16"/>
    <mergeCell ref="M16:O16"/>
    <mergeCell ref="P16:Q16"/>
    <mergeCell ref="A3:S3"/>
    <mergeCell ref="A4:E4"/>
    <mergeCell ref="F4:N4"/>
    <mergeCell ref="O4:P4"/>
    <mergeCell ref="Q4:S4"/>
    <mergeCell ref="D13:K13"/>
    <mergeCell ref="M13:O13"/>
    <mergeCell ref="P13:Q13"/>
    <mergeCell ref="D14:K14"/>
    <mergeCell ref="M14:O14"/>
    <mergeCell ref="P14:Q14"/>
    <mergeCell ref="A9:Q9"/>
    <mergeCell ref="A10:Q10"/>
    <mergeCell ref="B11:K11"/>
    <mergeCell ref="M11:O11"/>
    <mergeCell ref="P11:Q11"/>
    <mergeCell ref="C12:K12"/>
    <mergeCell ref="M12:O12"/>
    <mergeCell ref="P12:Q12"/>
    <mergeCell ref="A5:S5"/>
    <mergeCell ref="A6:S6"/>
    <mergeCell ref="A7:E7"/>
    <mergeCell ref="F7:N7"/>
    <mergeCell ref="O7:P7"/>
    <mergeCell ref="Q7:S7"/>
  </mergeCells>
  <pageMargins left="0.25" right="0.16" top="0.47244094488188998" bottom="0.47244094488188998" header="0.47244094488188998" footer="0.47244094488188998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19</vt:i4>
      </vt:variant>
      <vt:variant>
        <vt:lpstr>ช่วงที่มีชื่อ</vt:lpstr>
      </vt:variant>
      <vt:variant>
        <vt:i4>2</vt:i4>
      </vt:variant>
    </vt:vector>
  </HeadingPairs>
  <TitlesOfParts>
    <vt:vector size="21" baseType="lpstr">
      <vt:lpstr>งบจ่ายจริง</vt:lpstr>
      <vt:lpstr>งบรับจริง</vt:lpstr>
      <vt:lpstr>1</vt:lpstr>
      <vt:lpstr>2</vt:lpstr>
      <vt:lpstr>3-4</vt:lpstr>
      <vt:lpstr>5</vt:lpstr>
      <vt:lpstr>6</vt:lpstr>
      <vt:lpstr>7.1</vt:lpstr>
      <vt:lpstr>7</vt:lpstr>
      <vt:lpstr>8-15</vt:lpstr>
      <vt:lpstr>16-17</vt:lpstr>
      <vt:lpstr>18-20</vt:lpstr>
      <vt:lpstr>21-23</vt:lpstr>
      <vt:lpstr>24-78</vt:lpstr>
      <vt:lpstr>79-115</vt:lpstr>
      <vt:lpstr>116-122</vt:lpstr>
      <vt:lpstr>มาตรา 35</vt:lpstr>
      <vt:lpstr>เทียบ</vt:lpstr>
      <vt:lpstr>Sheet1</vt:lpstr>
      <vt:lpstr>'79-115'!Print_Titles</vt:lpstr>
      <vt:lpstr>เทียบ!Print_Titles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cp:lastPrinted>2018-06-07T06:59:09Z</cp:lastPrinted>
  <dcterms:created xsi:type="dcterms:W3CDTF">2017-09-12T21:50:03Z</dcterms:created>
  <dcterms:modified xsi:type="dcterms:W3CDTF">2018-11-06T02:37:08Z</dcterms:modified>
</cp:coreProperties>
</file>